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k.olbrycht\Desktop\dane\Moje dokumenty D\Spółki Wodne\2017\3. podział środków\"/>
    </mc:Choice>
  </mc:AlternateContent>
  <bookViews>
    <workbookView xWindow="0" yWindow="0" windowWidth="21570" windowHeight="7665"/>
  </bookViews>
  <sheets>
    <sheet name="wariant 1" sheetId="1" r:id="rId1"/>
  </sheets>
  <definedNames>
    <definedName name="_xlnm.Print_Titles" localSheetId="0">'wariant 1'!$9:$9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10" i="1"/>
  <c r="Q69" i="1" l="1"/>
  <c r="P69" i="1"/>
  <c r="L69" i="1" l="1"/>
  <c r="N69" i="1" l="1"/>
  <c r="O69" i="1" l="1"/>
  <c r="M69" i="1"/>
  <c r="W77" i="1" l="1"/>
  <c r="W75" i="1"/>
  <c r="W73" i="1"/>
  <c r="U77" i="1"/>
  <c r="U75" i="1"/>
  <c r="U73" i="1"/>
</calcChain>
</file>

<file path=xl/sharedStrings.xml><?xml version="1.0" encoding="utf-8"?>
<sst xmlns="http://schemas.openxmlformats.org/spreadsheetml/2006/main" count="387" uniqueCount="286">
  <si>
    <t>Lp.</t>
  </si>
  <si>
    <t>Nazwa zadania</t>
  </si>
  <si>
    <t>Nazwa obiektu                   Rodzaj  planowanych robót, lokalizacja (miejscowość, gmina)</t>
  </si>
  <si>
    <t>Zakres rzeczowy</t>
  </si>
  <si>
    <t>Termin realizacji</t>
  </si>
  <si>
    <t>Charakterystyka obiektu</t>
  </si>
  <si>
    <t>Planowane nakłady finansowe  w  zł</t>
  </si>
  <si>
    <t>J. m</t>
  </si>
  <si>
    <t>Ilość</t>
  </si>
  <si>
    <t>(rozpoczęcie- zakończenie)</t>
  </si>
  <si>
    <t>Powierzchnia zmeliorowana - w tym drenowanie</t>
  </si>
  <si>
    <t>Długość rowów</t>
  </si>
  <si>
    <t>Całkowity koszt  zadania</t>
  </si>
  <si>
    <t>Środki własne</t>
  </si>
  <si>
    <t>Inne</t>
  </si>
  <si>
    <t>(ha)</t>
  </si>
  <si>
    <t>(mb)</t>
  </si>
  <si>
    <t>(zł/ha)</t>
  </si>
  <si>
    <t>(%)</t>
  </si>
  <si>
    <t>GSW Białobrzegi</t>
  </si>
  <si>
    <t>mb</t>
  </si>
  <si>
    <t>GSW Żołynia</t>
  </si>
  <si>
    <t>GSW Markowa</t>
  </si>
  <si>
    <t>GSW Łańcut</t>
  </si>
  <si>
    <t>GSW Czermin</t>
  </si>
  <si>
    <t>GSW Lubaczów</t>
  </si>
  <si>
    <t>537/507</t>
  </si>
  <si>
    <t>GSW Cieszanów</t>
  </si>
  <si>
    <t>GSW Wielkie Oczy</t>
  </si>
  <si>
    <t>692/350</t>
  </si>
  <si>
    <t>GSW Haczów</t>
  </si>
  <si>
    <t>4461/3680</t>
  </si>
  <si>
    <t>GSW Jarocin</t>
  </si>
  <si>
    <t>1700/1105</t>
  </si>
  <si>
    <t>GSW Zaklików</t>
  </si>
  <si>
    <t>GSW Padew Narodowa</t>
  </si>
  <si>
    <t>Konserwacja rowów melioracji szczegółowej na terenie Gminy Padew Narodowa</t>
  </si>
  <si>
    <t>GSW Boguchwała</t>
  </si>
  <si>
    <t>GSW Głogów Małopolski</t>
  </si>
  <si>
    <t>GSW Krasne</t>
  </si>
  <si>
    <t>MSW Rzeszów</t>
  </si>
  <si>
    <t>Konserwacja urządzeń melioracji szczegółowych na terenie Miejskiej Spółki Wodnej Rzeszów - obiekt Biała</t>
  </si>
  <si>
    <t>GSW Świlcza</t>
  </si>
  <si>
    <t>GSW Trzebownisko</t>
  </si>
  <si>
    <t>GSW Tyczyn</t>
  </si>
  <si>
    <t>Konserwacja urządzeń melioracji szczegółowych na terenie Gminnej Spółki Wodnej Tyczyn - obiekt Borek Stary</t>
  </si>
  <si>
    <t>37,44/0</t>
  </si>
  <si>
    <t>Konserwacja urządzeń melioracji szczegółowych na terenie Gminnej Spółki Wodnej Boguchwała - obiekt Racławówka</t>
  </si>
  <si>
    <t>Konserwacja urządzeń melioracji szczegółowych na terenie Gminnej Spółki Wodnej Świlcza - obiekt Bratkowice</t>
  </si>
  <si>
    <t>GSW  Mielec</t>
  </si>
  <si>
    <t>GSW Tuszów Narodowy</t>
  </si>
  <si>
    <t>GSW Przecław</t>
  </si>
  <si>
    <t>GSW Ulanów</t>
  </si>
  <si>
    <t>931/744</t>
  </si>
  <si>
    <t>GSW Kolbuszowa</t>
  </si>
  <si>
    <t>GSW Niwiska</t>
  </si>
  <si>
    <t>GSW Dzikowiec</t>
  </si>
  <si>
    <t>ha</t>
  </si>
  <si>
    <t>GSW Cmolas</t>
  </si>
  <si>
    <t>MSW Jasło</t>
  </si>
  <si>
    <t>GSW Jasło</t>
  </si>
  <si>
    <t>GSW Osiek Jasielski</t>
  </si>
  <si>
    <t>GSW Dębowiec</t>
  </si>
  <si>
    <t>GSW Kołaczyce</t>
  </si>
  <si>
    <t>GSW Tarnowiec</t>
  </si>
  <si>
    <t>GSW Brzyska</t>
  </si>
  <si>
    <t>GSW Skołyszyn</t>
  </si>
  <si>
    <t>OBIEKT OSOBNICA. Naprawa awarii drenarskich Gmina Jasło</t>
  </si>
  <si>
    <t>GSW Jarosław</t>
  </si>
  <si>
    <t>Wyk. kons. rowów w m. Surochów Nr 1 w km 0+000-2+500, Nr 1a w km 0+710-1+540, Nr 1b w km 2+500-3+230, Nr E w km 0+000-0+940, Nr F w km 0+000-1+000, Nr L w km 0+000-0+320, nr Ł w km 0+000-0+280</t>
  </si>
  <si>
    <t xml:space="preserve">Surochów gm. Jarosław
Konserwacja urządzeń mel. szczegółowych
</t>
  </si>
  <si>
    <t>530/360</t>
  </si>
  <si>
    <t>GSW Orły</t>
  </si>
  <si>
    <t>250/235</t>
  </si>
  <si>
    <t>GSW Ropczyce</t>
  </si>
  <si>
    <t>GSW Sędziszów Młp.</t>
  </si>
  <si>
    <t>GSW Wielopole Skrz.</t>
  </si>
  <si>
    <t xml:space="preserve">Konserwacja urządzeń melioracji szczegółowych Gminna Spółka Wodna Wielopole Skrz., obiekt Glinik </t>
  </si>
  <si>
    <t>428/ 360</t>
  </si>
  <si>
    <t>GSW Iwierzyce</t>
  </si>
  <si>
    <t>GSW Dębica</t>
  </si>
  <si>
    <t>168,58/97</t>
  </si>
  <si>
    <t>GSW Czarna</t>
  </si>
  <si>
    <t>GSW Żyraków</t>
  </si>
  <si>
    <t>MSW Dębica</t>
  </si>
  <si>
    <t>139/135</t>
  </si>
  <si>
    <t>MSW Tarnobrzeg</t>
  </si>
  <si>
    <t>GSW Baranów Sandomierski</t>
  </si>
  <si>
    <t>GSW Grębów</t>
  </si>
  <si>
    <t>25
 min. 10</t>
  </si>
  <si>
    <t>GSW Gorzyce</t>
  </si>
  <si>
    <t>GSW Nowa Dęba</t>
  </si>
  <si>
    <t>GSW Radomyśl</t>
  </si>
  <si>
    <t>GSW Zaleszany</t>
  </si>
  <si>
    <t>GSW Leżajsk</t>
  </si>
  <si>
    <t xml:space="preserve">mb
</t>
  </si>
  <si>
    <t>MSW Leżajsk</t>
  </si>
  <si>
    <t>Konserwacja urządzeń melioracji szczegółowych na terenie MSW Leżajsk</t>
  </si>
  <si>
    <t>186,09/157,84</t>
  </si>
  <si>
    <t>GSW Nowa Sarzyna</t>
  </si>
  <si>
    <t>GSW Kuryłówka</t>
  </si>
  <si>
    <t>GSW Grodzisko Dolne</t>
  </si>
  <si>
    <t xml:space="preserve">Konserwacja urządzeń melioracji szczegółowych na terenie GSW Grodzisko Dolne </t>
  </si>
  <si>
    <t>GSW Wadowice Górne</t>
  </si>
  <si>
    <t>Zadąbrowie gm. Orły
Konserwacja urządzeń mel. szczegółowych</t>
  </si>
  <si>
    <t>Uchwalona  stawka dla danego obiektu na 2017 r.</t>
  </si>
  <si>
    <t>Ściągal-ność składek z 2016 r.</t>
  </si>
  <si>
    <t>Konserwacja rowu melioracji szczegółowych: w miejscowości Czermin - rów nr 7</t>
  </si>
  <si>
    <t>Konserwacja rowu melioracji nr 7 w m. Czermin Gmina Czermin</t>
  </si>
  <si>
    <t>07.08.2017 05.10.2017</t>
  </si>
  <si>
    <t>z dniem podpisania umowy  - 31.08.2017</t>
  </si>
  <si>
    <t>174,50/143,64</t>
  </si>
  <si>
    <t>Konserwacja urządzeń melioracji szczegółowych na terenie Gminnej Spółki Wodnej Głogów Młp. - obiekt Wysoka Głogowska</t>
  </si>
  <si>
    <t>Wysoka Głogowska
konserwacja rowów melioracyjnych
S-8   w km 1+060 – 2+650
S-8-2  w km 0+650 – 2+150
S-2-1  w km 0+000 - 0+100
S-8-3   w km 0+000 - 0+300
S-8-4   w km 0+000 - 0+850
S-8-6   w km 0+000 - 0+360
G-19  w km 0+190 - 0+320</t>
  </si>
  <si>
    <t>840,22/777,72</t>
  </si>
  <si>
    <t>Konserwacja urządzeń melioracji szczegółowych na terenie Gminnej Spółki Wodnej Krasne - obiekt Krasne</t>
  </si>
  <si>
    <t xml:space="preserve">Krasne
konserwacja rowów melioracyjnych
S-7.2  w km 0+000-1+340
S-7.2.1a  w km 0+000-0+960
S-7.2.1z  w km 0+000-0+600
</t>
  </si>
  <si>
    <t>363,45/245,00</t>
  </si>
  <si>
    <t>Biała
konserwacja rowów melioracyjnych
R - 2 w km 0+050-1+660
R - 5 w km 0+000-1+176</t>
  </si>
  <si>
    <t>1148,59/940,85</t>
  </si>
  <si>
    <t>Konserwacja urządzeń melioracji szczegółowych na terenie Gminnej Spółki Wodnej Trzebownisko - obiekt Łąka</t>
  </si>
  <si>
    <t>Łąka
konserwacja rowów melioracyjnych
T-8  w km  0+000 – 1+180
T-8-4 w km  0+000  - 1+220</t>
  </si>
  <si>
    <t>726,68/651,00</t>
  </si>
  <si>
    <t>Borek Stary
konserwacja rowów melioracyjnych
S-4     km 0+000-0+660
S-8     km  0+000-0+350
S-8.1  km 0+000-0+060
S-8.2  km 0+000-0+110
S-8.3  km 0+000-0+090
S-9     km 0+050-0+675
S-9.1  km 0+000-0+050
S-9.2  km 0+000-0+120</t>
  </si>
  <si>
    <t>Konserwacja urządzeń melioracji szczegółowych Gminna Spółka Wodna Ropczyce, obiekt Brzezówka</t>
  </si>
  <si>
    <t xml:space="preserve">Konserwacja gruntowna rowu melioracyjnego:
 R-A w hekt. 0+000-0+500 w miejscowości Brzezówka
konserwacja drenowania, dział 77 m. Brzezówka gm. Ropczyce </t>
  </si>
  <si>
    <t>od daty spisania umowy do 13.10.2017</t>
  </si>
  <si>
    <t>304/265</t>
  </si>
  <si>
    <t>Konserwacja urządzeń melioracji szczegółowych Gminna Spółka Wodna  Sędziszów Młp, - obiekt Borek Wielki</t>
  </si>
  <si>
    <t>Konserwacja bieżąca rowów melioracyjnych:
R-1 w hekt. 0+180-1+250
By-2 w hekt. 0+000-0+200
By-2-1 w hekt. 0+000-0+100
By-5 w hekt. 0+000-0+700
w m. Borek Wielki  gm. Sędziszów Młp.</t>
  </si>
  <si>
    <t>234/217</t>
  </si>
  <si>
    <t>Konserwacja drenowania dział 119, 149, 75,
konserwacja bieżąca rowu R-J w hektometrze 0+000-0+100
 w m. Glinik gm. Wielopole Skrz.</t>
  </si>
  <si>
    <t>Konserwacja urządzeń melioracji szczegółowych Gminna Spółka Wodna Iwierzyce, obiekt Sielec-Olchowa</t>
  </si>
  <si>
    <t>Konserwacja gruntowna rowu melioracyjnego:
R-D w hekt. 0+800-1+350
w m. Olchowa gm. Iwierzyce</t>
  </si>
  <si>
    <t>339/327</t>
  </si>
  <si>
    <t>od daty podpisania umowy -10.09.2017</t>
  </si>
  <si>
    <t>Konserwacja urządzeń mel. szczegółowych w m. Zadąbrowie. Rów od wsi Świętę w km 4+200-5+260, Rów nr. ŚW - 3 w km 0+000-1+260, Rów nr. ŚW -3-1 w km 0+000-0+250, Ciek Sośnica -S w km 5+980-8+000, Rów nr. S-1 w km 0+900-1+840, Rów nr. S-2 w km 0+800-2+050, Rów nr. S-2-1 w km 0+000-0+400, Rów nr. S-4 w km 0+000-1+000, Rów nr. S-5 w km 0+000-0+200</t>
  </si>
  <si>
    <t>Obiekt Jasionów Rów-R-A3 w km 1+340-1+440</t>
  </si>
  <si>
    <t xml:space="preserve">Obiekt Jasionów Rów-R-A3 </t>
  </si>
  <si>
    <t>01.08.2017 28.09.2017</t>
  </si>
  <si>
    <t xml:space="preserve">1000
930
1220
972
</t>
  </si>
  <si>
    <t>01.08.2017-30.09.2017</t>
  </si>
  <si>
    <t xml:space="preserve">2,0
1,86
2,44
1,94
</t>
  </si>
  <si>
    <t>Konserwacja; Sielec, Zakrzów; Gmina Tarnobrzeg</t>
  </si>
  <si>
    <t>Od dnia podpisania umowy  - 10.10.2017</t>
  </si>
  <si>
    <t>25 689</t>
  </si>
  <si>
    <t>448,03/167</t>
  </si>
  <si>
    <t xml:space="preserve">37 
min. 15
</t>
  </si>
  <si>
    <t>Obiekt Ślęzaki. Konserwacja rowów melioracji szczegółowej Nr-3"Karolówka" w km 0+000-2+400 na długości 2400 mb i Nr-37 w km 1+000-2+100 na długości 1100 mb</t>
  </si>
  <si>
    <t>Od dnia podpisania umowy – 10.10.2017</t>
  </si>
  <si>
    <t>Konserwacja; Ślęzaki; Gmina Baranów Sandomierski</t>
  </si>
  <si>
    <t>35
min. 10,00</t>
  </si>
  <si>
    <t>Konserwacja; Grębów; Gmina Grębów</t>
  </si>
  <si>
    <t>Obiekt Grębów. Konserwacja rowów melioracji szczegółowej Nr 50 w km 0+000-0+720 i Nr 4 w km 0+000-1+400 na długości 2 120 mb</t>
  </si>
  <si>
    <t>Obiekt Gorzyce. Konserwacja rowu melioracji szczegółowej Nr 1 w km 0+000-3+500 na długości 3 500 mb</t>
  </si>
  <si>
    <t>Obiekt Sielec konserwacja rowu Nr-2 w km 0+910-1+260 na długości 350 mb, Nr-6 w km 0+000-0+820 na długości 820 mb i Nr-7 w km 0+000 - 0+070 na długości 70 mb. Obiekt Zakrzów konserwacja rowu Nr-2 w km 0+770-0+910 na długości 140 mb, Nr-19 w km 0+000-1+250 oraz w km 1+870-2+690 na długości 2070 mb</t>
  </si>
  <si>
    <t>Konserwacja; Gorzyce; Gmina Gorzyce</t>
  </si>
  <si>
    <t>8 430</t>
  </si>
  <si>
    <t>30
min. 10</t>
  </si>
  <si>
    <t>Obiekt Cygany konserwacja rowu Nr-1 w km 2+050-4+200 na długości 2150 mb. Obiekt Chmielów konserwacja rowu Nr-9 Przyrwa w km 0+000-0+420 na długości 420 mb. Obiekt Jadachy konserwacja rowu Nr-1 Przyrwa w km 0+420-1+400 oraz w km 3+400-4+000 na długości 1580 mb.</t>
  </si>
  <si>
    <t>Konserwacja; Cygany, Chmielów, Jadachy; Gmina Nowa Dęba</t>
  </si>
  <si>
    <t>45 972</t>
  </si>
  <si>
    <t>31
 min 10</t>
  </si>
  <si>
    <t>Obiekt Chwałowice. Konserwacja rowów melioracji szczegółowej Nr AA-13 w km 0+000-0+880, Nr AA-13-2 w km 0+000-0+440, Nr AA 13-6 w km 0+000-0+340 na długości 1 660 mb. Obiekt Zalesie Antoniowskie Rów Nr A-18 w km 0+280-0+500, Nr A-18-1 w km 0+000-0+260 na długości 480 mb</t>
  </si>
  <si>
    <t>Konserwacja; Chwałowice, Zalesie Antoniowskie; Gmina Radomyśl</t>
  </si>
  <si>
    <t>32 893</t>
  </si>
  <si>
    <t>32
min 10</t>
  </si>
  <si>
    <t>Obiekt Turbia. Konserwacja rowów melioracji szczegółowej Nr B-4 w km 3+100-4+700 na długości 1 600 mb. Obiekt Skowierzyn. Konserwacja rowów melioracji szczegółowej Nr 4 w km 0+000-0+520 na długości 520 mb</t>
  </si>
  <si>
    <t>Konserwacja; Turbia, Skowierzyn; Gmina Zaleszany</t>
  </si>
  <si>
    <t>28
min 10</t>
  </si>
  <si>
    <t>Konserwacja szczegółowa rowów Nr G-8 w km 0+000-0+980, Nr G-8-1 w km 0+000-0+160  w m. Kupno na obiekcie Kupno</t>
  </si>
  <si>
    <t>Konserwacja szczegółowa rowów Nr G-8 w km 0+000-0+980, Nr G-8-1 w km 0+000-0+160  w m. Kupnie gm. Kolbuszowa</t>
  </si>
  <si>
    <t>z dniem podpisania umowy - 13.10.2017</t>
  </si>
  <si>
    <t>Konserwacja szczegółowa rowu Nr 2a w km 0+000-0+750 i Nr 2b 0+000-0+200  w m. Niwiska na obiekcie Niwiska</t>
  </si>
  <si>
    <t>Konserwacja szczegółowa rowu Nr 2a w km 0+000-0+750 i Nr 2b 0+000-0+200  w m. Niwiska gm. Niwiska</t>
  </si>
  <si>
    <t>Konserwacja szczegółowa rowu Nr 4 w km 0+000-1+810 w miejscowości Mechowiec na obiekcie Mechowiec</t>
  </si>
  <si>
    <t>Konserwacja szczegółowa rowu Nr 4 w km 0+000-1+810 w miejscowości Mechowiec gm. Dzikowiec</t>
  </si>
  <si>
    <t>Konserwacja szczegółowa rowu Nr B (Brzozy) w km 2+000-2+450 i Nr B-9 0+000-1+000 w m. Cmolas na obiekcie Cmolas</t>
  </si>
  <si>
    <t>Konserwacja szczegółowa rowu Nr B (Brzozy) w km 2+000-2+450 i Nr B-9 0+000-1+000 gm. Cmolas</t>
  </si>
  <si>
    <t>Konserwacja – Rów „z Jażwin Wadowickich” w km 0+000-1+650 obiekt Wampierzów</t>
  </si>
  <si>
    <t>od dnia podpisania umowy -15.09.2017</t>
  </si>
  <si>
    <t>16/30</t>
  </si>
  <si>
    <t>Świdnica - konserwacja rowów w m-ci Tymce i Załuże, gm. Lubaczów</t>
  </si>
  <si>
    <t>Świdnica - konserwacja rowów S-8, PKP-1, R-B w m-ci Tymce i Załuże, gm. Lubaczów</t>
  </si>
  <si>
    <t>od dnia podpisania umowy - 30.09.2017</t>
  </si>
  <si>
    <t>Wirowa IV – konserwacja rowów R-1, W-1, W-2 w m-ci Nowy Lubliniec, gm. Cieszanów</t>
  </si>
  <si>
    <t>314/262</t>
  </si>
  <si>
    <t>Kobylnica - konserwacja rowów Ł, m-ść Kobylnica Wołoska gm. Wielkie Oczy</t>
  </si>
  <si>
    <t>1. Konserwacja rowów A, A-9  na odc. 1500 mb w Budach gm. Białobrzegi
2. Konserwacja rowów B-1 i B-9 na odc. 1060 mb w Białobrzegach gm. Białobrzegi</t>
  </si>
  <si>
    <t>od dnia podpisania umowy do dnia 31.07.2017</t>
  </si>
  <si>
    <t>1. Konserwacja rowów 5a i A-7 na łącznym odc. 1448 mb w Żołyni I gm. Żołynia
2. Konserwacja rowu P-8 na odc. 1080 mb w Żołyni II gm. Żołynia</t>
  </si>
  <si>
    <t>1. Naprawa 8 szt. wybić drenarskich w Markowej gm. Markowa
2. Naprawa 3 szt. wybić drenarskich w Husowie gm. Markowa</t>
  </si>
  <si>
    <t>szt.</t>
  </si>
  <si>
    <t xml:space="preserve">1. Konserwacja rowu R-10 na odc. 500 mb w Rogóżnie gm. Łańcut
2. Konserwacja rowu S-2 na odc. 800 mb w Soninie gm. Łańcut
3. Konserwacja rowów A,B,C i odpływów na odc. 1100 mb Handzlówce gm. Łańcut
</t>
  </si>
  <si>
    <t>Obiekt Gielnia rów A-1 w km 0+000-0+878; rów A w km 0+000-0+250; rów B-2 w km 0+000-0+600; rów B w km 0+000-1+496; rów B-1 w km 0+000-0+635 – konserwacja bieżąca</t>
  </si>
  <si>
    <t>Konserwacja bieżąca GIELNIA</t>
  </si>
  <si>
    <t>od podpisania umowy - 13.10.2017</t>
  </si>
  <si>
    <t>od dnia podpisania umowy -12.10.2017</t>
  </si>
  <si>
    <t>MSW Leżajsk –  konserwacja rowów:
S-1-1 Gł w km 0+000 – 2+999,
S-1-1e w km 0+000 – 0+340
S-1-1c w km 0+000 – 0+970</t>
  </si>
  <si>
    <t xml:space="preserve">Konserwacja urządzeń melioracji szczegółowych na terenie GSW Nowa Sarzyna – obiekt Łukowa – Ruda Łańcucka, Wólka Łętowska,  Wola Zarczycka.
</t>
  </si>
  <si>
    <t xml:space="preserve">Konserwacja urządzeń melioracji szczegółowych na terenie GSW Kuryłówka – obiekt Kuryłówka, Słoboda, Kolonia Polska,   Wólka Łamana – Brzyska Wola
</t>
  </si>
  <si>
    <t>GSW Grodzisko Dolne –Konserwacja rowu L-1 w km 0+000 – 2+800</t>
  </si>
  <si>
    <t>Konserwacja rowów S-1-1; S-3; S-10; S-10-1; G-10-5 na obiekcie Jarocin</t>
  </si>
  <si>
    <t>Konserwacja gruntowna rowu melioracyjnego nr R-1 w mieście Dębica w km 0+000-0+200</t>
  </si>
  <si>
    <t>od dnia zawarcia umowy - 13.09.2017</t>
  </si>
  <si>
    <t>Konserwacji gruntownej rowu melioracyjnego nr R-C w miejscowości Paszczyna gmina Dębica w km 0+000-0+350 i rowu melioracyjnego nr R-C1 w miejscowości Paszczyna gmina Dębica w km: 0+000-0+300</t>
  </si>
  <si>
    <t>Usuwanie szkód powodziowych na rowie melioracyjnym nr R-G w miejscowości Stara Jastrząbka gmina Czarna km: 0+000-1+300</t>
  </si>
  <si>
    <t>1448/1218</t>
  </si>
  <si>
    <t>Usuwanie szkód powodziowych na rowie melioracyjnym nr R-F w miejscowości Zasów gmina Żyraków w km: 2+880-3+730</t>
  </si>
  <si>
    <t>548/529</t>
  </si>
  <si>
    <t>GSW Brzostek</t>
  </si>
  <si>
    <t>Konserwacja gruntowna rowu melioracyjnego nr R-1 w miejscowości Zawadka Brzostecka gm. Brzostek</t>
  </si>
  <si>
    <t>Poprawa funkcjonowania urządzeń melioracyjnych - gruntowna konserwacja rowów w miejscowości: Borki, Huta Deręgowska, Kurzyna Mała, Kurzyna i Wólka Tanewska</t>
  </si>
  <si>
    <t>Gruntowna konserwacja rowów melioracyjnych: Obiekt: Dąbrówka-Dyjaki III:  R-8, R-25 (Borki), odc. R-36, R-44 (Kurzyna Mała),  Obiekt: Chodźca-Pyszanka: R-4b (Huta Deręgowska), odc. R-6 (Huta Deręgowska, Wólka Tanewska) Gmina Ulanów</t>
  </si>
  <si>
    <t>od podpisania umowy - 12.10.2017</t>
  </si>
  <si>
    <t>Konserwacja: Rów "Światowiec" w km 3+320-6+320  Rów "Laszczyna" w km 0+000-0+500, tj. 3500 mb Trześń Gmina Mielec</t>
  </si>
  <si>
    <t>Konserwacja: Rów "Światowiec" w km 0+000-3+320 Grochowe Gmina Tuszów Narodowy</t>
  </si>
  <si>
    <t>Konserwacja: Rów "Tuszymka" w km 0+000-2+160, Rów „Białobórka” w km 2+050-3+900 tj. 4100 mb Tuszyma/Biały Bór Gmina Przecław</t>
  </si>
  <si>
    <t>Obiekt Sobniów. Konserwacja rowu melioracyjnego R-1 w hm 0+000-1+150  na długości mb 1150</t>
  </si>
  <si>
    <t>Obiekt - Sobniów. Konserwacja rowu melioracyjnego R-1 w km 0+000-1+150  na długości 1150 mb. Miasto Jasło</t>
  </si>
  <si>
    <t>od dnia podpisania umowy -31.08.2017</t>
  </si>
  <si>
    <t>od dnia podpisania umowy do 13.10.2017</t>
  </si>
  <si>
    <t>OBIEKT "OSOBNICA". Naprawa awarii drenarskich</t>
  </si>
  <si>
    <t>od dnia podpisania umowy -10.10.2017</t>
  </si>
  <si>
    <t>Obiekt - Samoklęski. Konserwacja rowu melioracyjnego R 2 odcinkowo w km 0+000-0+620 na długości 500 mb</t>
  </si>
  <si>
    <t>Obiekt - Samoklęski. Konserwacja rowu melioracyjnego R 2 odcinkowo w km 0+000-0+620 na długości 500 mb gm. Osiek Jasielski</t>
  </si>
  <si>
    <t>od dnia podpisania umowy -14.07.2017</t>
  </si>
  <si>
    <t>Obiekt – Dębowiec - naprawa awarii drenarskich na dł. 1600 mb.</t>
  </si>
  <si>
    <t>Obiekt – Dębowiec. Naprawa awarii drenarskich gm. Dębowiec</t>
  </si>
  <si>
    <t>od dnia podpisania umowy -29.09.2017</t>
  </si>
  <si>
    <t>Obiekt - Bieździadka. Konserwacja rowu melioracyjnego WL-1 w km 0+500-2+140 na długości 1740 mb</t>
  </si>
  <si>
    <t>Obiekt - Bieździadka. Konserwacja rowu melioracyjnego WL-1 w km 0+500-2+140 na dł. 1740 mb gm. Kołaczyce</t>
  </si>
  <si>
    <t>od dnia podpisania umowy -18.08.2017</t>
  </si>
  <si>
    <t>Obiekt – „Wrocanka”. Konserwacja rowu melioracyjnego RCZ-11 w km 0+000-0+350 na długości 350 mb</t>
  </si>
  <si>
    <t>Obiekt – „Wrocanka”. Konserwacja rowu melioracyjnego RCZ-11 w km 0+000-0+350 na długości 350 mb gm. Tarnowiec</t>
  </si>
  <si>
    <t>Obiekt: - "Błażkowa" Konserwacja rowu melioracyjnego R-1 w km 0+000-2+000 na długości 2000 mb</t>
  </si>
  <si>
    <t>Obiekt - "Błażkowa" Konserwacja rowu melioracyjnego R-1 w km 0+000-2+000 na dł. 2000 mb gm. Brzyska</t>
  </si>
  <si>
    <t>Obiekt – „Przysieki”. Konserwacja rowu melioracyjnego R-1 w km 0+000-1+250 na dł. 1250 mb</t>
  </si>
  <si>
    <t>Obiekt – „Przysieki”. Konserwacja rowu melioracyjnego R-1 w km 0+000-1+250 na dł. 1250 mb gm. Skołyszyn</t>
  </si>
  <si>
    <t>Bratkowice
konserwacja rowów melioracyjnych
B-7.1  w km 0+000 – 2+100
B-9  w km 0+000 – 1+100</t>
  </si>
  <si>
    <t>245,61/43,80</t>
  </si>
  <si>
    <t>Jarocin</t>
  </si>
  <si>
    <t>od zawarcia umowy -15.09.2017</t>
  </si>
  <si>
    <t>Konserwacja gruntowna rowu melioracyjnego nr R-1 w mieście Dębica km: 0+000-0+200</t>
  </si>
  <si>
    <t>Nazwa Spółki Wodnej</t>
  </si>
  <si>
    <t>Wnioskowana / max. możliwa wysokość dotacji</t>
  </si>
  <si>
    <t>Wariant 1</t>
  </si>
  <si>
    <t>SUMA</t>
  </si>
  <si>
    <t>78,94/0</t>
  </si>
  <si>
    <t xml:space="preserve">Konserwacja urządzeń melioracji szczegółowych na terenie GSW Leżajsk – obiekt Piskorowice, Przychojec  </t>
  </si>
  <si>
    <t>Wysokość przyznanej dotacji</t>
  </si>
  <si>
    <r>
      <t xml:space="preserve">1. Obiekt Piskorowice – konserwacja rowów:
 L-1 w km 0+000 - 1+200, 
L-5-1 w km 0+700 – 1+700
2. Obiekt Przychojec – konserwacja rowu 
Nr-2 w km 0+000 – 0+500 i 2+000 – 5+500
</t>
    </r>
    <r>
      <rPr>
        <b/>
        <sz val="9"/>
        <color theme="1"/>
        <rFont val="Arial"/>
        <family val="2"/>
        <charset val="238"/>
      </rPr>
      <t>Razem:</t>
    </r>
  </si>
  <si>
    <r>
      <t xml:space="preserve">2200
4000
</t>
    </r>
    <r>
      <rPr>
        <b/>
        <sz val="9"/>
        <color theme="1"/>
        <rFont val="Arial"/>
        <family val="2"/>
        <charset val="238"/>
      </rPr>
      <t>6200</t>
    </r>
  </si>
  <si>
    <r>
      <t xml:space="preserve">375,44/336,6
402,83/325,0
</t>
    </r>
    <r>
      <rPr>
        <b/>
        <sz val="9"/>
        <color theme="1"/>
        <rFont val="Arial"/>
        <family val="2"/>
        <charset val="238"/>
      </rPr>
      <t>778,27/661,60</t>
    </r>
  </si>
  <si>
    <r>
      <t xml:space="preserve">30100
40800
</t>
    </r>
    <r>
      <rPr>
        <b/>
        <sz val="9"/>
        <color theme="1"/>
        <rFont val="Arial"/>
        <family val="2"/>
        <charset val="238"/>
      </rPr>
      <t>70900</t>
    </r>
  </si>
  <si>
    <r>
      <t xml:space="preserve">1. Obiekt  Łukowa – Ruda Łańcucka – konserwacja rowu  S-1-3-1 w km 0+000 – 0+740
2. Obiekt Wólka Łętowska  
-  przebudowa rurociągu drenarskiego w dz. dr. 65
- konserwacja drenowania  w dz. dr. 65
- likwidacja tam bobrowych na rowie R-4 w km 0+300, 1+200
3. Obiekt Wola Zarczycka –konserwacja rowu Kołacznia w km 2+422 – 3+640
</t>
    </r>
    <r>
      <rPr>
        <b/>
        <sz val="9"/>
        <color theme="1"/>
        <rFont val="Arial"/>
        <family val="2"/>
        <charset val="238"/>
      </rPr>
      <t>Razem:</t>
    </r>
  </si>
  <si>
    <r>
      <t xml:space="preserve">mb
mb
mb
m3
mb
</t>
    </r>
    <r>
      <rPr>
        <b/>
        <sz val="9"/>
        <color theme="1"/>
        <rFont val="Arial"/>
        <family val="2"/>
        <charset val="238"/>
      </rPr>
      <t>mb
m3</t>
    </r>
  </si>
  <si>
    <r>
      <t xml:space="preserve">740
70
110
30
1218
</t>
    </r>
    <r>
      <rPr>
        <b/>
        <sz val="9"/>
        <color theme="1"/>
        <rFont val="Arial"/>
        <family val="2"/>
        <charset val="238"/>
      </rPr>
      <t>2138
30</t>
    </r>
  </si>
  <si>
    <r>
      <t xml:space="preserve">221,32/134,0
172,77/160,88
123,00/103,6
</t>
    </r>
    <r>
      <rPr>
        <b/>
        <sz val="9"/>
        <color theme="1"/>
        <rFont val="Arial"/>
        <family val="2"/>
        <charset val="238"/>
      </rPr>
      <t>517,09/398,48</t>
    </r>
  </si>
  <si>
    <r>
      <t xml:space="preserve">23000
5 900
10500
</t>
    </r>
    <r>
      <rPr>
        <b/>
        <sz val="9"/>
        <color theme="1"/>
        <rFont val="Arial"/>
        <family val="2"/>
        <charset val="238"/>
      </rPr>
      <t>39400</t>
    </r>
  </si>
  <si>
    <r>
      <t xml:space="preserve">1. Obiekt Kuryłówka – konserwacja rowu Z-1-8 w km 0+000 – 1+600
2. Obiekt Słoboda – konserwacja rowu Z-2-2-1 w km 0+000 0+300
3. Obiekt Kolonia Polska – konserwacja rowu R-2 w km 1+000 – 1+820
4. Obiekt Wólka Łamana – Brzyska Wola – konserwacja drenowania w dz. dr. 23, 29
</t>
    </r>
    <r>
      <rPr>
        <b/>
        <sz val="9"/>
        <color theme="1"/>
        <rFont val="Arial"/>
        <family val="2"/>
        <charset val="238"/>
      </rPr>
      <t>Razem:</t>
    </r>
  </si>
  <si>
    <r>
      <t xml:space="preserve">1600
300
820
400
</t>
    </r>
    <r>
      <rPr>
        <b/>
        <sz val="9"/>
        <color theme="1"/>
        <rFont val="Arial"/>
        <family val="2"/>
        <charset val="238"/>
      </rPr>
      <t>3120</t>
    </r>
  </si>
  <si>
    <r>
      <t xml:space="preserve">242,68/114,0
190,09/0
137,56/0
129,87/117,1
</t>
    </r>
    <r>
      <rPr>
        <b/>
        <sz val="9"/>
        <color theme="1"/>
        <rFont val="Arial"/>
        <family val="2"/>
        <charset val="238"/>
      </rPr>
      <t>700,0/231,1</t>
    </r>
  </si>
  <si>
    <r>
      <t xml:space="preserve">20500
18100
14000
3700
</t>
    </r>
    <r>
      <rPr>
        <b/>
        <sz val="9"/>
        <color theme="1"/>
        <rFont val="Arial"/>
        <family val="2"/>
        <charset val="238"/>
      </rPr>
      <t>56300</t>
    </r>
  </si>
  <si>
    <t>Propozycja podziału środków finansowych z budżetu Województwa Podkarpackiego przeznaczonych na dotacje celowe dla spółek wodnych w 2017 r.</t>
  </si>
  <si>
    <r>
      <t xml:space="preserve">1. Konserwacja rowów A, A-9  na odc. 1500 mb w Budach gm. Białobrzegi
2. Konserwacja rowów B-1 i B-9 na odc. 1060 mb w Białobrzegach gm. Białobrzegi
</t>
    </r>
    <r>
      <rPr>
        <b/>
        <sz val="9"/>
        <color theme="1"/>
        <rFont val="Arial"/>
        <family val="2"/>
        <charset val="238"/>
      </rPr>
      <t>Razem:</t>
    </r>
  </si>
  <si>
    <r>
      <t xml:space="preserve">1. Konserwacja rowów 5a i A-7 na łącznym odc. 1448 mb w Żołyni I gm. Żołynia
2. Konserwacja rowu P-8 na odc. 1080 mb w Żołyni II gm. Żołynia
</t>
    </r>
    <r>
      <rPr>
        <b/>
        <sz val="9"/>
        <color theme="1"/>
        <rFont val="Arial"/>
        <family val="2"/>
        <charset val="238"/>
      </rPr>
      <t>Razem:</t>
    </r>
  </si>
  <si>
    <r>
      <t xml:space="preserve">1. Naprawa 8 szt. wybić drenarskich w Markowej gm. Markowa
2. Naprawa 3 szt. wybić drenarskich w Husowie gm. Markowa
</t>
    </r>
    <r>
      <rPr>
        <b/>
        <sz val="9"/>
        <color theme="1"/>
        <rFont val="Arial"/>
        <family val="2"/>
        <charset val="238"/>
      </rPr>
      <t>Razem:</t>
    </r>
  </si>
  <si>
    <r>
      <t xml:space="preserve">1. Konserwacja rowu R-10 na odc. 500 mb w Rogóżnie gm. Łańcut
2. Konserwacja rowu S-2 na odc. 800 mb w Soninie gm. Łańcut
3. Konserwacja rowów A,B,C i odpływów na odc. 1100 mb Handzlówce gm. Łańcut
</t>
    </r>
    <r>
      <rPr>
        <b/>
        <sz val="9"/>
        <color theme="1"/>
        <rFont val="Arial"/>
        <family val="2"/>
        <charset val="238"/>
      </rPr>
      <t>Razem:</t>
    </r>
  </si>
  <si>
    <r>
      <rPr>
        <b/>
        <u/>
        <sz val="9"/>
        <color theme="1"/>
        <rFont val="Arial"/>
        <family val="2"/>
        <charset val="238"/>
      </rPr>
      <t>1. Rów Załuże</t>
    </r>
    <r>
      <rPr>
        <sz val="9"/>
        <color theme="1"/>
        <rFont val="Arial"/>
        <family val="2"/>
        <charset val="238"/>
      </rPr>
      <t xml:space="preserve">
Mechaniczne wykoszenie porostów ze skarp i dna rowu kosiarką zawieszoną na ciągniku oraz ścinanie i karczowanie zagajników średniej gęstości w miejscowości Kębłów, Gmina Padew Narodowa
</t>
    </r>
    <r>
      <rPr>
        <b/>
        <u/>
        <sz val="9"/>
        <color theme="1"/>
        <rFont val="Arial"/>
        <family val="2"/>
        <charset val="238"/>
      </rPr>
      <t>2. Rów Hyjkowie</t>
    </r>
    <r>
      <rPr>
        <sz val="9"/>
        <color theme="1"/>
        <rFont val="Arial"/>
        <family val="2"/>
        <charset val="238"/>
      </rPr>
      <t xml:space="preserve">
Mechaniczne wykoszenie porostów ze skarp i dna rowu kosiarką zawieszoną na ciągniku oraz ścinanie i karczowanie zagajników średniej gęstości w miejscowości Pierzchne, Gmina Padew Narodowa
</t>
    </r>
    <r>
      <rPr>
        <b/>
        <u/>
        <sz val="9"/>
        <color theme="1"/>
        <rFont val="Arial"/>
        <family val="2"/>
        <charset val="238"/>
      </rPr>
      <t>3. Rów Postryjowiec Główny</t>
    </r>
    <r>
      <rPr>
        <sz val="9"/>
        <color theme="1"/>
        <rFont val="Arial"/>
        <family val="2"/>
        <charset val="238"/>
      </rPr>
      <t xml:space="preserve">
Mechaniczne wykoszenie porostów ze skarp i dna rowu kosiarką zawieszoną na ciągniku oraz ścinanie i karczowanie zagajników średniej gęstości w miejscowości  Wojków, Gmina Padew Narodowa
</t>
    </r>
    <r>
      <rPr>
        <b/>
        <u/>
        <sz val="9"/>
        <color theme="1"/>
        <rFont val="Arial"/>
        <family val="2"/>
        <charset val="238"/>
      </rPr>
      <t xml:space="preserve">4. Rów Stróżowiec
</t>
    </r>
    <r>
      <rPr>
        <sz val="9"/>
        <color theme="1"/>
        <rFont val="Arial"/>
        <family val="2"/>
        <charset val="238"/>
      </rPr>
      <t>Mechaniczne wykoszenie porostów ze skarp i dna rowu kosiarką zawieszoną na ciągniku oraz ścinanie i karczowanie zagajników średniej gęstości w miejscowości Wojków, Gmina Padew Narodowa</t>
    </r>
  </si>
  <si>
    <r>
      <t xml:space="preserve">1500
1060
</t>
    </r>
    <r>
      <rPr>
        <b/>
        <sz val="9"/>
        <color theme="1"/>
        <rFont val="Arial"/>
        <family val="2"/>
        <charset val="238"/>
      </rPr>
      <t>2560</t>
    </r>
  </si>
  <si>
    <r>
      <t xml:space="preserve">330
196
</t>
    </r>
    <r>
      <rPr>
        <b/>
        <sz val="9"/>
        <color theme="1"/>
        <rFont val="Arial"/>
        <family val="2"/>
        <charset val="238"/>
      </rPr>
      <t xml:space="preserve">
526</t>
    </r>
  </si>
  <si>
    <r>
      <t xml:space="preserve">50400
19900
</t>
    </r>
    <r>
      <rPr>
        <b/>
        <sz val="9"/>
        <color theme="1"/>
        <rFont val="Arial"/>
        <family val="2"/>
        <charset val="238"/>
      </rPr>
      <t>70300</t>
    </r>
  </si>
  <si>
    <r>
      <t xml:space="preserve">1448
1080
</t>
    </r>
    <r>
      <rPr>
        <b/>
        <sz val="9"/>
        <color theme="1"/>
        <rFont val="Arial"/>
        <family val="2"/>
        <charset val="238"/>
      </rPr>
      <t>2528</t>
    </r>
  </si>
  <si>
    <r>
      <t xml:space="preserve">411
184
</t>
    </r>
    <r>
      <rPr>
        <b/>
        <sz val="9"/>
        <color theme="1"/>
        <rFont val="Arial"/>
        <family val="2"/>
        <charset val="238"/>
      </rPr>
      <t>595</t>
    </r>
  </si>
  <si>
    <r>
      <t xml:space="preserve">14800
21900
</t>
    </r>
    <r>
      <rPr>
        <b/>
        <sz val="9"/>
        <color theme="1"/>
        <rFont val="Arial"/>
        <family val="2"/>
        <charset val="238"/>
      </rPr>
      <t>36700</t>
    </r>
  </si>
  <si>
    <r>
      <t xml:space="preserve">30
35
</t>
    </r>
    <r>
      <rPr>
        <b/>
        <sz val="9"/>
        <color theme="1"/>
        <rFont val="Arial"/>
        <family val="2"/>
        <charset val="238"/>
      </rPr>
      <t>33</t>
    </r>
  </si>
  <si>
    <r>
      <t xml:space="preserve">8
3
</t>
    </r>
    <r>
      <rPr>
        <b/>
        <sz val="9"/>
        <color theme="1"/>
        <rFont val="Arial"/>
        <family val="2"/>
        <charset val="238"/>
      </rPr>
      <t>11</t>
    </r>
  </si>
  <si>
    <r>
      <t xml:space="preserve">1042
220
</t>
    </r>
    <r>
      <rPr>
        <b/>
        <sz val="9"/>
        <color theme="1"/>
        <rFont val="Arial"/>
        <family val="2"/>
        <charset val="238"/>
      </rPr>
      <t>1262</t>
    </r>
  </si>
  <si>
    <r>
      <t xml:space="preserve">12800
1100
</t>
    </r>
    <r>
      <rPr>
        <b/>
        <sz val="9"/>
        <color theme="1"/>
        <rFont val="Arial"/>
        <family val="2"/>
        <charset val="238"/>
      </rPr>
      <t>13900</t>
    </r>
  </si>
  <si>
    <r>
      <t xml:space="preserve">500
800
1100
</t>
    </r>
    <r>
      <rPr>
        <b/>
        <sz val="9"/>
        <color theme="1"/>
        <rFont val="Arial"/>
        <family val="2"/>
        <charset val="238"/>
      </rPr>
      <t>2400</t>
    </r>
  </si>
  <si>
    <r>
      <t xml:space="preserve">174
155
420
</t>
    </r>
    <r>
      <rPr>
        <b/>
        <sz val="9"/>
        <color theme="1"/>
        <rFont val="Arial"/>
        <family val="2"/>
        <charset val="238"/>
      </rPr>
      <t>749</t>
    </r>
  </si>
  <si>
    <r>
      <t xml:space="preserve">11700
11000
1100
</t>
    </r>
    <r>
      <rPr>
        <b/>
        <sz val="9"/>
        <color theme="1"/>
        <rFont val="Arial"/>
        <family val="2"/>
        <charset val="238"/>
      </rPr>
      <t>23800</t>
    </r>
  </si>
  <si>
    <r>
      <t xml:space="preserve">40
40
25
</t>
    </r>
    <r>
      <rPr>
        <b/>
        <sz val="9"/>
        <color theme="1"/>
        <rFont val="Arial"/>
        <family val="2"/>
        <charset val="238"/>
      </rPr>
      <t>35</t>
    </r>
  </si>
  <si>
    <t>Racławówka
konserwacja rowów melioracyjnych
L-2.1    w km 0+000 – 0+330
                        0+700 – 0+820
L-2       w km 0+000 -  0+730
L-2.2    w km 0+000 – 0+140
L-11     w km 0+000 – 0+080
L-13     w km 0+000 – 0+054
L-15     w km 0+000 – 0+600
L-16     w km 0+000 – 0+820
L-16.2  w km 0+000 - 0+090
L-16.3  w km 0+000 - 0+120</t>
  </si>
  <si>
    <t xml:space="preserve">Załącznik do Uchwały 324/6857/17 Zarządu Województwa Podkarpackiego z dnia 11 lipca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</si>
</sst>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4" fontId="0" fillId="0" borderId="0" xfId="0" applyNumberFormat="1"/>
    <xf numFmtId="0" fontId="0" fillId="0" borderId="0" xfId="0" applyFill="1"/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quotePrefix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horizontal="left" vertical="center" wrapText="1"/>
      <protection locked="0"/>
    </xf>
    <xf numFmtId="3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/>
    <xf numFmtId="4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7"/>
  <sheetViews>
    <sheetView tabSelected="1" workbookViewId="0">
      <selection activeCell="S11" sqref="S11"/>
    </sheetView>
  </sheetViews>
  <sheetFormatPr defaultRowHeight="15" x14ac:dyDescent="0.25"/>
  <cols>
    <col min="1" max="1" width="4.85546875" customWidth="1"/>
    <col min="2" max="2" width="16.5703125" customWidth="1"/>
    <col min="3" max="3" width="16.42578125" customWidth="1"/>
    <col min="4" max="4" width="24" customWidth="1"/>
    <col min="5" max="5" width="5.140625" customWidth="1"/>
    <col min="6" max="6" width="5.85546875" customWidth="1"/>
    <col min="7" max="7" width="11.7109375" customWidth="1"/>
    <col min="8" max="8" width="13.42578125" customWidth="1"/>
    <col min="9" max="9" width="7.7109375" customWidth="1"/>
    <col min="10" max="10" width="10.140625" customWidth="1"/>
    <col min="11" max="11" width="9.7109375" customWidth="1"/>
    <col min="12" max="12" width="12.28515625" customWidth="1"/>
    <col min="13" max="13" width="11" customWidth="1"/>
    <col min="14" max="14" width="13.140625" customWidth="1"/>
    <col min="15" max="15" width="8.7109375" customWidth="1"/>
    <col min="16" max="16" width="10.5703125" hidden="1" customWidth="1"/>
    <col min="17" max="17" width="11.28515625" bestFit="1" customWidth="1"/>
  </cols>
  <sheetData>
    <row r="2" spans="1:19" x14ac:dyDescent="0.25">
      <c r="H2" t="s">
        <v>285</v>
      </c>
    </row>
    <row r="4" spans="1:19" ht="15.75" customHeight="1" x14ac:dyDescent="0.25">
      <c r="A4" s="37" t="s">
        <v>264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9" ht="24" x14ac:dyDescent="0.25">
      <c r="A6" s="38" t="s">
        <v>0</v>
      </c>
      <c r="B6" s="41" t="s">
        <v>244</v>
      </c>
      <c r="C6" s="41" t="s">
        <v>1</v>
      </c>
      <c r="D6" s="41" t="s">
        <v>2</v>
      </c>
      <c r="E6" s="44" t="s">
        <v>3</v>
      </c>
      <c r="F6" s="45"/>
      <c r="G6" s="8" t="s">
        <v>4</v>
      </c>
      <c r="H6" s="46" t="s">
        <v>5</v>
      </c>
      <c r="I6" s="44"/>
      <c r="J6" s="44"/>
      <c r="K6" s="44"/>
      <c r="L6" s="44" t="s">
        <v>6</v>
      </c>
      <c r="M6" s="44"/>
      <c r="N6" s="44"/>
      <c r="O6" s="44"/>
      <c r="P6" s="5"/>
      <c r="Q6" s="6" t="s">
        <v>246</v>
      </c>
    </row>
    <row r="7" spans="1:19" ht="60" x14ac:dyDescent="0.25">
      <c r="A7" s="39"/>
      <c r="B7" s="42"/>
      <c r="C7" s="42"/>
      <c r="D7" s="42"/>
      <c r="E7" s="41" t="s">
        <v>7</v>
      </c>
      <c r="F7" s="41" t="s">
        <v>8</v>
      </c>
      <c r="G7" s="42" t="s">
        <v>9</v>
      </c>
      <c r="H7" s="9" t="s">
        <v>10</v>
      </c>
      <c r="I7" s="8" t="s">
        <v>11</v>
      </c>
      <c r="J7" s="8" t="s">
        <v>105</v>
      </c>
      <c r="K7" s="8" t="s">
        <v>106</v>
      </c>
      <c r="L7" s="41" t="s">
        <v>12</v>
      </c>
      <c r="M7" s="41" t="s">
        <v>13</v>
      </c>
      <c r="N7" s="41" t="s">
        <v>245</v>
      </c>
      <c r="O7" s="41" t="s">
        <v>14</v>
      </c>
      <c r="P7" s="5"/>
      <c r="Q7" s="47" t="s">
        <v>250</v>
      </c>
    </row>
    <row r="8" spans="1:19" x14ac:dyDescent="0.25">
      <c r="A8" s="40"/>
      <c r="B8" s="43"/>
      <c r="C8" s="43"/>
      <c r="D8" s="43"/>
      <c r="E8" s="43"/>
      <c r="F8" s="43"/>
      <c r="G8" s="43"/>
      <c r="H8" s="10" t="s">
        <v>15</v>
      </c>
      <c r="I8" s="10" t="s">
        <v>16</v>
      </c>
      <c r="J8" s="10" t="s">
        <v>17</v>
      </c>
      <c r="K8" s="10" t="s">
        <v>18</v>
      </c>
      <c r="L8" s="43"/>
      <c r="M8" s="43"/>
      <c r="N8" s="43"/>
      <c r="O8" s="43"/>
      <c r="P8" s="5"/>
      <c r="Q8" s="48"/>
    </row>
    <row r="9" spans="1:19" x14ac:dyDescent="0.25">
      <c r="A9" s="27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2">
        <v>15</v>
      </c>
      <c r="P9" s="29"/>
      <c r="Q9" s="11">
        <v>16</v>
      </c>
    </row>
    <row r="10" spans="1:19" ht="60" x14ac:dyDescent="0.25">
      <c r="A10" s="11">
        <v>1</v>
      </c>
      <c r="B10" s="13" t="s">
        <v>24</v>
      </c>
      <c r="C10" s="14" t="s">
        <v>107</v>
      </c>
      <c r="D10" s="14" t="s">
        <v>108</v>
      </c>
      <c r="E10" s="11" t="s">
        <v>20</v>
      </c>
      <c r="F10" s="15">
        <v>2000</v>
      </c>
      <c r="G10" s="11" t="s">
        <v>109</v>
      </c>
      <c r="H10" s="11">
        <v>1225</v>
      </c>
      <c r="I10" s="15">
        <v>25630</v>
      </c>
      <c r="J10" s="11">
        <v>10</v>
      </c>
      <c r="K10" s="11">
        <v>88.53</v>
      </c>
      <c r="L10" s="16">
        <v>14772.08</v>
      </c>
      <c r="M10" s="16">
        <v>3772.08</v>
      </c>
      <c r="N10" s="16">
        <v>11000</v>
      </c>
      <c r="O10" s="16">
        <v>0</v>
      </c>
      <c r="P10" s="30">
        <f t="shared" ref="P10:P41" si="0">N10*$R$7</f>
        <v>0</v>
      </c>
      <c r="Q10" s="16">
        <v>6800</v>
      </c>
      <c r="S10" s="2"/>
    </row>
    <row r="11" spans="1:19" ht="171.75" customHeight="1" x14ac:dyDescent="0.25">
      <c r="A11" s="11">
        <v>2</v>
      </c>
      <c r="B11" s="17" t="s">
        <v>37</v>
      </c>
      <c r="C11" s="14" t="s">
        <v>47</v>
      </c>
      <c r="D11" s="14" t="s">
        <v>284</v>
      </c>
      <c r="E11" s="11" t="s">
        <v>20</v>
      </c>
      <c r="F11" s="15">
        <v>3084</v>
      </c>
      <c r="G11" s="11" t="s">
        <v>110</v>
      </c>
      <c r="H11" s="7" t="s">
        <v>111</v>
      </c>
      <c r="I11" s="15">
        <v>11213</v>
      </c>
      <c r="J11" s="15">
        <v>46</v>
      </c>
      <c r="K11" s="11">
        <v>77</v>
      </c>
      <c r="L11" s="16">
        <v>19869.16</v>
      </c>
      <c r="M11" s="16">
        <v>4968.16</v>
      </c>
      <c r="N11" s="16">
        <v>14901</v>
      </c>
      <c r="O11" s="16">
        <v>0</v>
      </c>
      <c r="P11" s="30">
        <f t="shared" si="0"/>
        <v>0</v>
      </c>
      <c r="Q11" s="16">
        <v>9200</v>
      </c>
    </row>
    <row r="12" spans="1:19" ht="120" x14ac:dyDescent="0.25">
      <c r="A12" s="11">
        <v>3</v>
      </c>
      <c r="B12" s="18" t="s">
        <v>38</v>
      </c>
      <c r="C12" s="14" t="s">
        <v>112</v>
      </c>
      <c r="D12" s="14" t="s">
        <v>113</v>
      </c>
      <c r="E12" s="11" t="s">
        <v>20</v>
      </c>
      <c r="F12" s="15">
        <v>4830</v>
      </c>
      <c r="G12" s="11" t="s">
        <v>110</v>
      </c>
      <c r="H12" s="11" t="s">
        <v>114</v>
      </c>
      <c r="I12" s="15">
        <v>30944</v>
      </c>
      <c r="J12" s="11">
        <v>32</v>
      </c>
      <c r="K12" s="11">
        <v>87</v>
      </c>
      <c r="L12" s="16">
        <v>19982.16</v>
      </c>
      <c r="M12" s="16">
        <v>4996.16</v>
      </c>
      <c r="N12" s="16">
        <v>14986</v>
      </c>
      <c r="O12" s="16">
        <v>0</v>
      </c>
      <c r="P12" s="30">
        <f t="shared" si="0"/>
        <v>0</v>
      </c>
      <c r="Q12" s="16">
        <v>9300</v>
      </c>
    </row>
    <row r="13" spans="1:19" ht="84" x14ac:dyDescent="0.25">
      <c r="A13" s="11">
        <v>4</v>
      </c>
      <c r="B13" s="13" t="s">
        <v>39</v>
      </c>
      <c r="C13" s="14" t="s">
        <v>115</v>
      </c>
      <c r="D13" s="14" t="s">
        <v>116</v>
      </c>
      <c r="E13" s="11" t="s">
        <v>20</v>
      </c>
      <c r="F13" s="15">
        <v>2900</v>
      </c>
      <c r="G13" s="11" t="s">
        <v>110</v>
      </c>
      <c r="H13" s="11" t="s">
        <v>117</v>
      </c>
      <c r="I13" s="15">
        <v>15634</v>
      </c>
      <c r="J13" s="11">
        <v>42</v>
      </c>
      <c r="K13" s="11">
        <v>79</v>
      </c>
      <c r="L13" s="16">
        <v>19998.759999999998</v>
      </c>
      <c r="M13" s="16">
        <v>4999.76</v>
      </c>
      <c r="N13" s="16">
        <v>14999</v>
      </c>
      <c r="O13" s="16">
        <v>0</v>
      </c>
      <c r="P13" s="30">
        <f t="shared" si="0"/>
        <v>0</v>
      </c>
      <c r="Q13" s="16">
        <v>9300</v>
      </c>
      <c r="S13" s="2"/>
    </row>
    <row r="14" spans="1:19" ht="84" x14ac:dyDescent="0.25">
      <c r="A14" s="11">
        <v>5</v>
      </c>
      <c r="B14" s="13" t="s">
        <v>40</v>
      </c>
      <c r="C14" s="14" t="s">
        <v>41</v>
      </c>
      <c r="D14" s="14" t="s">
        <v>118</v>
      </c>
      <c r="E14" s="11" t="s">
        <v>20</v>
      </c>
      <c r="F14" s="15">
        <v>2786</v>
      </c>
      <c r="G14" s="11" t="s">
        <v>110</v>
      </c>
      <c r="H14" s="11" t="s">
        <v>248</v>
      </c>
      <c r="I14" s="15">
        <v>5238</v>
      </c>
      <c r="J14" s="11">
        <v>60</v>
      </c>
      <c r="K14" s="11">
        <v>82</v>
      </c>
      <c r="L14" s="16">
        <v>19997.7</v>
      </c>
      <c r="M14" s="16">
        <v>4999.7</v>
      </c>
      <c r="N14" s="16">
        <v>14998</v>
      </c>
      <c r="O14" s="16">
        <v>0</v>
      </c>
      <c r="P14" s="30">
        <f t="shared" si="0"/>
        <v>0</v>
      </c>
      <c r="Q14" s="16">
        <v>9300</v>
      </c>
    </row>
    <row r="15" spans="1:19" ht="84" x14ac:dyDescent="0.25">
      <c r="A15" s="11">
        <v>6</v>
      </c>
      <c r="B15" s="13" t="s">
        <v>42</v>
      </c>
      <c r="C15" s="14" t="s">
        <v>48</v>
      </c>
      <c r="D15" s="14" t="s">
        <v>239</v>
      </c>
      <c r="E15" s="11" t="s">
        <v>20</v>
      </c>
      <c r="F15" s="15">
        <v>3200</v>
      </c>
      <c r="G15" s="11" t="s">
        <v>110</v>
      </c>
      <c r="H15" s="11" t="s">
        <v>119</v>
      </c>
      <c r="I15" s="15">
        <v>39222</v>
      </c>
      <c r="J15" s="11">
        <v>42</v>
      </c>
      <c r="K15" s="11">
        <v>83</v>
      </c>
      <c r="L15" s="16">
        <v>19688.009999999998</v>
      </c>
      <c r="M15" s="16">
        <v>4922.01</v>
      </c>
      <c r="N15" s="16">
        <v>14766</v>
      </c>
      <c r="O15" s="16">
        <v>0</v>
      </c>
      <c r="P15" s="30">
        <f t="shared" si="0"/>
        <v>0</v>
      </c>
      <c r="Q15" s="16">
        <v>9200</v>
      </c>
      <c r="S15" s="2"/>
    </row>
    <row r="16" spans="1:19" ht="84" x14ac:dyDescent="0.25">
      <c r="A16" s="11">
        <v>7</v>
      </c>
      <c r="B16" s="13" t="s">
        <v>43</v>
      </c>
      <c r="C16" s="14" t="s">
        <v>120</v>
      </c>
      <c r="D16" s="14" t="s">
        <v>121</v>
      </c>
      <c r="E16" s="11" t="s">
        <v>20</v>
      </c>
      <c r="F16" s="15">
        <v>2400</v>
      </c>
      <c r="G16" s="11" t="s">
        <v>110</v>
      </c>
      <c r="H16" s="11" t="s">
        <v>122</v>
      </c>
      <c r="I16" s="15">
        <v>22211</v>
      </c>
      <c r="J16" s="11">
        <v>35</v>
      </c>
      <c r="K16" s="11">
        <v>82</v>
      </c>
      <c r="L16" s="16">
        <v>19902.349999999999</v>
      </c>
      <c r="M16" s="16">
        <v>4976.3500000000004</v>
      </c>
      <c r="N16" s="16">
        <v>14926</v>
      </c>
      <c r="O16" s="16">
        <v>0</v>
      </c>
      <c r="P16" s="30">
        <f t="shared" si="0"/>
        <v>0</v>
      </c>
      <c r="Q16" s="16">
        <v>9300</v>
      </c>
      <c r="S16" s="2"/>
    </row>
    <row r="17" spans="1:20" ht="132" x14ac:dyDescent="0.25">
      <c r="A17" s="11">
        <v>8</v>
      </c>
      <c r="B17" s="13" t="s">
        <v>44</v>
      </c>
      <c r="C17" s="14" t="s">
        <v>45</v>
      </c>
      <c r="D17" s="14" t="s">
        <v>123</v>
      </c>
      <c r="E17" s="11" t="s">
        <v>20</v>
      </c>
      <c r="F17" s="15">
        <v>2065</v>
      </c>
      <c r="G17" s="11" t="s">
        <v>110</v>
      </c>
      <c r="H17" s="11" t="s">
        <v>46</v>
      </c>
      <c r="I17" s="15">
        <v>3295</v>
      </c>
      <c r="J17" s="11">
        <v>60</v>
      </c>
      <c r="K17" s="11">
        <v>82</v>
      </c>
      <c r="L17" s="16">
        <v>16750.04</v>
      </c>
      <c r="M17" s="16">
        <v>3188.04</v>
      </c>
      <c r="N17" s="16">
        <v>12562</v>
      </c>
      <c r="O17" s="16">
        <v>1000</v>
      </c>
      <c r="P17" s="30">
        <f t="shared" si="0"/>
        <v>0</v>
      </c>
      <c r="Q17" s="16">
        <v>7800</v>
      </c>
    </row>
    <row r="18" spans="1:20" ht="84" x14ac:dyDescent="0.25">
      <c r="A18" s="11">
        <v>9</v>
      </c>
      <c r="B18" s="19" t="s">
        <v>74</v>
      </c>
      <c r="C18" s="14" t="s">
        <v>124</v>
      </c>
      <c r="D18" s="14" t="s">
        <v>125</v>
      </c>
      <c r="E18" s="11" t="s">
        <v>20</v>
      </c>
      <c r="F18" s="15">
        <v>500</v>
      </c>
      <c r="G18" s="11" t="s">
        <v>126</v>
      </c>
      <c r="H18" s="11" t="s">
        <v>127</v>
      </c>
      <c r="I18" s="15">
        <v>19340</v>
      </c>
      <c r="J18" s="11">
        <v>27</v>
      </c>
      <c r="K18" s="11">
        <v>66.400000000000006</v>
      </c>
      <c r="L18" s="16">
        <v>21269.77</v>
      </c>
      <c r="M18" s="16">
        <v>11269.77</v>
      </c>
      <c r="N18" s="16">
        <v>10000</v>
      </c>
      <c r="O18" s="16">
        <v>0</v>
      </c>
      <c r="P18" s="30">
        <f t="shared" si="0"/>
        <v>0</v>
      </c>
      <c r="Q18" s="16">
        <v>6200</v>
      </c>
    </row>
    <row r="19" spans="1:20" ht="96" x14ac:dyDescent="0.25">
      <c r="A19" s="11">
        <v>10</v>
      </c>
      <c r="B19" s="19" t="s">
        <v>75</v>
      </c>
      <c r="C19" s="14" t="s">
        <v>128</v>
      </c>
      <c r="D19" s="14" t="s">
        <v>129</v>
      </c>
      <c r="E19" s="11" t="s">
        <v>20</v>
      </c>
      <c r="F19" s="15">
        <v>2070</v>
      </c>
      <c r="G19" s="11" t="s">
        <v>126</v>
      </c>
      <c r="H19" s="20" t="s">
        <v>130</v>
      </c>
      <c r="I19" s="15">
        <v>11500</v>
      </c>
      <c r="J19" s="11">
        <v>25</v>
      </c>
      <c r="K19" s="11">
        <v>80.5</v>
      </c>
      <c r="L19" s="16">
        <v>20009.54</v>
      </c>
      <c r="M19" s="16">
        <v>5009.54</v>
      </c>
      <c r="N19" s="16">
        <v>15000</v>
      </c>
      <c r="O19" s="16">
        <v>0</v>
      </c>
      <c r="P19" s="30">
        <f t="shared" si="0"/>
        <v>0</v>
      </c>
      <c r="Q19" s="16">
        <v>9300</v>
      </c>
    </row>
    <row r="20" spans="1:20" ht="84" x14ac:dyDescent="0.25">
      <c r="A20" s="11">
        <v>11</v>
      </c>
      <c r="B20" s="19" t="s">
        <v>76</v>
      </c>
      <c r="C20" s="14" t="s">
        <v>77</v>
      </c>
      <c r="D20" s="14" t="s">
        <v>131</v>
      </c>
      <c r="E20" s="11" t="s">
        <v>20</v>
      </c>
      <c r="F20" s="15">
        <v>100</v>
      </c>
      <c r="G20" s="11" t="s">
        <v>126</v>
      </c>
      <c r="H20" s="11" t="s">
        <v>78</v>
      </c>
      <c r="I20" s="15">
        <v>11600</v>
      </c>
      <c r="J20" s="11">
        <v>20</v>
      </c>
      <c r="K20" s="11">
        <v>54.4</v>
      </c>
      <c r="L20" s="16">
        <v>12968.71</v>
      </c>
      <c r="M20" s="16">
        <v>6484.71</v>
      </c>
      <c r="N20" s="16">
        <v>6484</v>
      </c>
      <c r="O20" s="16">
        <v>0</v>
      </c>
      <c r="P20" s="30">
        <f t="shared" si="0"/>
        <v>0</v>
      </c>
      <c r="Q20" s="16">
        <v>4000</v>
      </c>
      <c r="S20" s="2"/>
    </row>
    <row r="21" spans="1:20" ht="84" x14ac:dyDescent="0.25">
      <c r="A21" s="11">
        <v>12</v>
      </c>
      <c r="B21" s="19" t="s">
        <v>79</v>
      </c>
      <c r="C21" s="14" t="s">
        <v>132</v>
      </c>
      <c r="D21" s="14" t="s">
        <v>133</v>
      </c>
      <c r="E21" s="11" t="s">
        <v>20</v>
      </c>
      <c r="F21" s="15">
        <v>550</v>
      </c>
      <c r="G21" s="11" t="s">
        <v>126</v>
      </c>
      <c r="H21" s="11" t="s">
        <v>134</v>
      </c>
      <c r="I21" s="15">
        <v>24100</v>
      </c>
      <c r="J21" s="11">
        <v>20</v>
      </c>
      <c r="K21" s="11">
        <v>50.6</v>
      </c>
      <c r="L21" s="16">
        <v>17030.37</v>
      </c>
      <c r="M21" s="16">
        <v>8515.3700000000008</v>
      </c>
      <c r="N21" s="16">
        <v>8515</v>
      </c>
      <c r="O21" s="16">
        <v>0</v>
      </c>
      <c r="P21" s="30">
        <f t="shared" si="0"/>
        <v>0</v>
      </c>
      <c r="Q21" s="16">
        <v>5300</v>
      </c>
      <c r="S21" s="2"/>
    </row>
    <row r="22" spans="1:20" ht="144" x14ac:dyDescent="0.25">
      <c r="A22" s="11">
        <v>13</v>
      </c>
      <c r="B22" s="19" t="s">
        <v>68</v>
      </c>
      <c r="C22" s="14" t="s">
        <v>69</v>
      </c>
      <c r="D22" s="14" t="s">
        <v>70</v>
      </c>
      <c r="E22" s="11" t="s">
        <v>20</v>
      </c>
      <c r="F22" s="15">
        <v>6600</v>
      </c>
      <c r="G22" s="11" t="s">
        <v>135</v>
      </c>
      <c r="H22" s="11" t="s">
        <v>71</v>
      </c>
      <c r="I22" s="15">
        <v>23100</v>
      </c>
      <c r="J22" s="11">
        <v>20</v>
      </c>
      <c r="K22" s="11">
        <v>73</v>
      </c>
      <c r="L22" s="16">
        <v>31565.46</v>
      </c>
      <c r="M22" s="16">
        <v>21565.46</v>
      </c>
      <c r="N22" s="16">
        <v>10000</v>
      </c>
      <c r="O22" s="16">
        <v>0</v>
      </c>
      <c r="P22" s="30">
        <f t="shared" si="0"/>
        <v>0</v>
      </c>
      <c r="Q22" s="16">
        <v>6200</v>
      </c>
    </row>
    <row r="23" spans="1:20" ht="264" x14ac:dyDescent="0.25">
      <c r="A23" s="11">
        <v>14</v>
      </c>
      <c r="B23" s="19" t="s">
        <v>72</v>
      </c>
      <c r="C23" s="14" t="s">
        <v>136</v>
      </c>
      <c r="D23" s="14" t="s">
        <v>104</v>
      </c>
      <c r="E23" s="11" t="s">
        <v>20</v>
      </c>
      <c r="F23" s="15">
        <v>8380</v>
      </c>
      <c r="G23" s="11" t="s">
        <v>135</v>
      </c>
      <c r="H23" s="11" t="s">
        <v>73</v>
      </c>
      <c r="I23" s="15">
        <v>11300</v>
      </c>
      <c r="J23" s="11">
        <v>30</v>
      </c>
      <c r="K23" s="11">
        <v>65</v>
      </c>
      <c r="L23" s="16">
        <v>17128.009999999998</v>
      </c>
      <c r="M23" s="16">
        <v>8564.01</v>
      </c>
      <c r="N23" s="16">
        <v>8564</v>
      </c>
      <c r="O23" s="16">
        <v>0</v>
      </c>
      <c r="P23" s="30">
        <f t="shared" si="0"/>
        <v>0</v>
      </c>
      <c r="Q23" s="16">
        <v>5300</v>
      </c>
      <c r="S23" s="2"/>
    </row>
    <row r="24" spans="1:20" ht="36" x14ac:dyDescent="0.25">
      <c r="A24" s="11">
        <v>15</v>
      </c>
      <c r="B24" s="13" t="s">
        <v>30</v>
      </c>
      <c r="C24" s="14" t="s">
        <v>137</v>
      </c>
      <c r="D24" s="14" t="s">
        <v>138</v>
      </c>
      <c r="E24" s="11" t="s">
        <v>20</v>
      </c>
      <c r="F24" s="15">
        <v>100</v>
      </c>
      <c r="G24" s="11" t="s">
        <v>139</v>
      </c>
      <c r="H24" s="11" t="s">
        <v>31</v>
      </c>
      <c r="I24" s="15">
        <v>86100</v>
      </c>
      <c r="J24" s="11">
        <v>18</v>
      </c>
      <c r="K24" s="11">
        <v>52</v>
      </c>
      <c r="L24" s="16">
        <v>4964.07</v>
      </c>
      <c r="M24" s="16">
        <v>2564.0700000000002</v>
      </c>
      <c r="N24" s="16">
        <v>2400</v>
      </c>
      <c r="O24" s="16">
        <v>0</v>
      </c>
      <c r="P24" s="30">
        <f t="shared" si="0"/>
        <v>0</v>
      </c>
      <c r="Q24" s="16">
        <v>1500</v>
      </c>
      <c r="S24" s="2"/>
    </row>
    <row r="25" spans="1:20" ht="409.5" x14ac:dyDescent="0.25">
      <c r="A25" s="11">
        <v>16</v>
      </c>
      <c r="B25" s="13" t="s">
        <v>35</v>
      </c>
      <c r="C25" s="14" t="s">
        <v>36</v>
      </c>
      <c r="D25" s="14" t="s">
        <v>269</v>
      </c>
      <c r="E25" s="11" t="s">
        <v>20</v>
      </c>
      <c r="F25" s="15" t="s">
        <v>140</v>
      </c>
      <c r="G25" s="11" t="s">
        <v>141</v>
      </c>
      <c r="H25" s="15" t="s">
        <v>142</v>
      </c>
      <c r="I25" s="15" t="s">
        <v>140</v>
      </c>
      <c r="J25" s="11">
        <v>27</v>
      </c>
      <c r="K25" s="11">
        <v>71.819999999999993</v>
      </c>
      <c r="L25" s="16">
        <v>5148.12</v>
      </c>
      <c r="M25" s="16">
        <v>2574.06</v>
      </c>
      <c r="N25" s="16">
        <v>2574.06</v>
      </c>
      <c r="O25" s="16">
        <v>0</v>
      </c>
      <c r="P25" s="30">
        <f t="shared" si="0"/>
        <v>0</v>
      </c>
      <c r="Q25" s="16">
        <v>1600</v>
      </c>
    </row>
    <row r="26" spans="1:20" ht="228" x14ac:dyDescent="0.25">
      <c r="A26" s="11">
        <v>17</v>
      </c>
      <c r="B26" s="19" t="s">
        <v>86</v>
      </c>
      <c r="C26" s="14" t="s">
        <v>155</v>
      </c>
      <c r="D26" s="14" t="s">
        <v>143</v>
      </c>
      <c r="E26" s="11" t="s">
        <v>20</v>
      </c>
      <c r="F26" s="15">
        <v>3450</v>
      </c>
      <c r="G26" s="11" t="s">
        <v>144</v>
      </c>
      <c r="H26" s="11" t="s">
        <v>146</v>
      </c>
      <c r="I26" s="15" t="s">
        <v>145</v>
      </c>
      <c r="J26" s="11" t="s">
        <v>147</v>
      </c>
      <c r="K26" s="11">
        <v>85.63</v>
      </c>
      <c r="L26" s="16">
        <v>23040.78</v>
      </c>
      <c r="M26" s="16">
        <v>8040.78</v>
      </c>
      <c r="N26" s="16">
        <v>15000</v>
      </c>
      <c r="O26" s="21">
        <v>0</v>
      </c>
      <c r="P26" s="30">
        <f t="shared" si="0"/>
        <v>0</v>
      </c>
      <c r="Q26" s="16">
        <v>9300</v>
      </c>
      <c r="T26" s="2"/>
    </row>
    <row r="27" spans="1:20" ht="120" x14ac:dyDescent="0.25">
      <c r="A27" s="11">
        <v>18</v>
      </c>
      <c r="B27" s="13" t="s">
        <v>87</v>
      </c>
      <c r="C27" s="14" t="s">
        <v>148</v>
      </c>
      <c r="D27" s="14" t="s">
        <v>150</v>
      </c>
      <c r="E27" s="11" t="s">
        <v>20</v>
      </c>
      <c r="F27" s="15">
        <v>3500</v>
      </c>
      <c r="G27" s="11" t="s">
        <v>149</v>
      </c>
      <c r="H27" s="16">
        <v>675.42</v>
      </c>
      <c r="I27" s="15">
        <v>46930</v>
      </c>
      <c r="J27" s="11" t="s">
        <v>151</v>
      </c>
      <c r="K27" s="11">
        <v>90.08</v>
      </c>
      <c r="L27" s="16">
        <v>20065.810000000001</v>
      </c>
      <c r="M27" s="16">
        <v>5065.8100000000004</v>
      </c>
      <c r="N27" s="16">
        <v>15000</v>
      </c>
      <c r="O27" s="16">
        <v>0</v>
      </c>
      <c r="P27" s="30">
        <f t="shared" si="0"/>
        <v>0</v>
      </c>
      <c r="Q27" s="16">
        <v>9300</v>
      </c>
      <c r="S27" s="2"/>
    </row>
    <row r="28" spans="1:20" ht="96" x14ac:dyDescent="0.25">
      <c r="A28" s="11">
        <v>19</v>
      </c>
      <c r="B28" s="19" t="s">
        <v>88</v>
      </c>
      <c r="C28" s="14" t="s">
        <v>153</v>
      </c>
      <c r="D28" s="14" t="s">
        <v>152</v>
      </c>
      <c r="E28" s="11" t="s">
        <v>20</v>
      </c>
      <c r="F28" s="15">
        <v>2120</v>
      </c>
      <c r="G28" s="11" t="s">
        <v>149</v>
      </c>
      <c r="H28" s="11">
        <v>878.26</v>
      </c>
      <c r="I28" s="15">
        <v>54637</v>
      </c>
      <c r="J28" s="11" t="s">
        <v>89</v>
      </c>
      <c r="K28" s="11">
        <v>74.5</v>
      </c>
      <c r="L28" s="16">
        <v>20278.61</v>
      </c>
      <c r="M28" s="16">
        <v>10278.61</v>
      </c>
      <c r="N28" s="16">
        <v>10000</v>
      </c>
      <c r="O28" s="16">
        <v>0</v>
      </c>
      <c r="P28" s="30">
        <f t="shared" si="0"/>
        <v>0</v>
      </c>
      <c r="Q28" s="16">
        <v>6200</v>
      </c>
    </row>
    <row r="29" spans="1:20" ht="84" x14ac:dyDescent="0.25">
      <c r="A29" s="11">
        <v>20</v>
      </c>
      <c r="B29" s="13" t="s">
        <v>90</v>
      </c>
      <c r="C29" s="14" t="s">
        <v>154</v>
      </c>
      <c r="D29" s="14" t="s">
        <v>156</v>
      </c>
      <c r="E29" s="11" t="s">
        <v>20</v>
      </c>
      <c r="F29" s="15">
        <v>3500</v>
      </c>
      <c r="G29" s="11" t="s">
        <v>149</v>
      </c>
      <c r="H29" s="16">
        <v>163.21</v>
      </c>
      <c r="I29" s="15" t="s">
        <v>157</v>
      </c>
      <c r="J29" s="11" t="s">
        <v>158</v>
      </c>
      <c r="K29" s="11">
        <v>87.87</v>
      </c>
      <c r="L29" s="16">
        <v>20419.669999999998</v>
      </c>
      <c r="M29" s="16">
        <v>5419.67</v>
      </c>
      <c r="N29" s="16">
        <v>15000</v>
      </c>
      <c r="O29" s="16">
        <v>0</v>
      </c>
      <c r="P29" s="30">
        <f t="shared" si="0"/>
        <v>0</v>
      </c>
      <c r="Q29" s="16">
        <v>9300</v>
      </c>
      <c r="S29" s="2"/>
    </row>
    <row r="30" spans="1:20" ht="204" x14ac:dyDescent="0.25">
      <c r="A30" s="11">
        <v>21</v>
      </c>
      <c r="B30" s="19" t="s">
        <v>91</v>
      </c>
      <c r="C30" s="14" t="s">
        <v>159</v>
      </c>
      <c r="D30" s="14" t="s">
        <v>160</v>
      </c>
      <c r="E30" s="11" t="s">
        <v>20</v>
      </c>
      <c r="F30" s="15">
        <v>4150</v>
      </c>
      <c r="G30" s="11" t="s">
        <v>149</v>
      </c>
      <c r="H30" s="11">
        <v>695.16</v>
      </c>
      <c r="I30" s="15" t="s">
        <v>161</v>
      </c>
      <c r="J30" s="11" t="s">
        <v>162</v>
      </c>
      <c r="K30" s="11">
        <v>82.62</v>
      </c>
      <c r="L30" s="16">
        <v>20062.150000000001</v>
      </c>
      <c r="M30" s="16">
        <v>5062.1499999999996</v>
      </c>
      <c r="N30" s="16">
        <v>15000</v>
      </c>
      <c r="O30" s="16">
        <v>0</v>
      </c>
      <c r="P30" s="30">
        <f t="shared" si="0"/>
        <v>0</v>
      </c>
      <c r="Q30" s="16">
        <v>9300</v>
      </c>
      <c r="S30" s="2"/>
    </row>
    <row r="31" spans="1:20" ht="216" x14ac:dyDescent="0.25">
      <c r="A31" s="11">
        <v>22</v>
      </c>
      <c r="B31" s="19" t="s">
        <v>92</v>
      </c>
      <c r="C31" s="14" t="s">
        <v>163</v>
      </c>
      <c r="D31" s="14" t="s">
        <v>164</v>
      </c>
      <c r="E31" s="11" t="s">
        <v>20</v>
      </c>
      <c r="F31" s="15">
        <v>2140</v>
      </c>
      <c r="G31" s="11" t="s">
        <v>149</v>
      </c>
      <c r="H31" s="21">
        <v>374.98</v>
      </c>
      <c r="I31" s="15" t="s">
        <v>165</v>
      </c>
      <c r="J31" s="11" t="s">
        <v>166</v>
      </c>
      <c r="K31" s="11">
        <v>90.06</v>
      </c>
      <c r="L31" s="16">
        <v>20156.09</v>
      </c>
      <c r="M31" s="16">
        <v>5156.09</v>
      </c>
      <c r="N31" s="16">
        <v>15000</v>
      </c>
      <c r="O31" s="16">
        <v>0</v>
      </c>
      <c r="P31" s="30">
        <f t="shared" si="0"/>
        <v>0</v>
      </c>
      <c r="Q31" s="16">
        <v>9300</v>
      </c>
      <c r="S31" s="2"/>
    </row>
    <row r="32" spans="1:20" ht="168" x14ac:dyDescent="0.25">
      <c r="A32" s="11">
        <v>23</v>
      </c>
      <c r="B32" s="19" t="s">
        <v>93</v>
      </c>
      <c r="C32" s="14" t="s">
        <v>167</v>
      </c>
      <c r="D32" s="14" t="s">
        <v>168</v>
      </c>
      <c r="E32" s="11" t="s">
        <v>20</v>
      </c>
      <c r="F32" s="15">
        <v>2120</v>
      </c>
      <c r="G32" s="11" t="s">
        <v>149</v>
      </c>
      <c r="H32" s="11">
        <v>145.58000000000001</v>
      </c>
      <c r="I32" s="15">
        <v>11221</v>
      </c>
      <c r="J32" s="11" t="s">
        <v>169</v>
      </c>
      <c r="K32" s="11">
        <v>75.989999999999995</v>
      </c>
      <c r="L32" s="16">
        <v>20026.53</v>
      </c>
      <c r="M32" s="16">
        <v>5026.53</v>
      </c>
      <c r="N32" s="16">
        <v>15000</v>
      </c>
      <c r="O32" s="16">
        <v>0</v>
      </c>
      <c r="P32" s="30">
        <f t="shared" si="0"/>
        <v>0</v>
      </c>
      <c r="Q32" s="16">
        <v>9300</v>
      </c>
    </row>
    <row r="33" spans="1:19" ht="84" x14ac:dyDescent="0.25">
      <c r="A33" s="11">
        <v>24</v>
      </c>
      <c r="B33" s="19" t="s">
        <v>54</v>
      </c>
      <c r="C33" s="14" t="s">
        <v>170</v>
      </c>
      <c r="D33" s="14" t="s">
        <v>171</v>
      </c>
      <c r="E33" s="11" t="s">
        <v>20</v>
      </c>
      <c r="F33" s="15">
        <v>1140</v>
      </c>
      <c r="G33" s="11" t="s">
        <v>172</v>
      </c>
      <c r="H33" s="11">
        <v>1253</v>
      </c>
      <c r="I33" s="15">
        <v>25619</v>
      </c>
      <c r="J33" s="11">
        <v>38</v>
      </c>
      <c r="K33" s="11">
        <v>59</v>
      </c>
      <c r="L33" s="16">
        <v>11188.27</v>
      </c>
      <c r="M33" s="16">
        <v>5688.27</v>
      </c>
      <c r="N33" s="16">
        <v>5500</v>
      </c>
      <c r="O33" s="16">
        <v>0</v>
      </c>
      <c r="P33" s="30">
        <f t="shared" si="0"/>
        <v>0</v>
      </c>
      <c r="Q33" s="16">
        <v>3400</v>
      </c>
    </row>
    <row r="34" spans="1:19" ht="84" x14ac:dyDescent="0.25">
      <c r="A34" s="11">
        <v>25</v>
      </c>
      <c r="B34" s="19" t="s">
        <v>55</v>
      </c>
      <c r="C34" s="14" t="s">
        <v>173</v>
      </c>
      <c r="D34" s="14" t="s">
        <v>174</v>
      </c>
      <c r="E34" s="11" t="s">
        <v>20</v>
      </c>
      <c r="F34" s="15">
        <v>950</v>
      </c>
      <c r="G34" s="11" t="s">
        <v>172</v>
      </c>
      <c r="H34" s="11">
        <v>15</v>
      </c>
      <c r="I34" s="15">
        <v>17158</v>
      </c>
      <c r="J34" s="11">
        <v>30</v>
      </c>
      <c r="K34" s="11">
        <v>68</v>
      </c>
      <c r="L34" s="16">
        <v>8069.15</v>
      </c>
      <c r="M34" s="16">
        <v>4069.15</v>
      </c>
      <c r="N34" s="16">
        <v>4000</v>
      </c>
      <c r="O34" s="16">
        <v>0</v>
      </c>
      <c r="P34" s="30">
        <f t="shared" si="0"/>
        <v>0</v>
      </c>
      <c r="Q34" s="16">
        <v>2500</v>
      </c>
      <c r="S34" s="2"/>
    </row>
    <row r="35" spans="1:19" ht="96" x14ac:dyDescent="0.25">
      <c r="A35" s="11">
        <v>26</v>
      </c>
      <c r="B35" s="19" t="s">
        <v>56</v>
      </c>
      <c r="C35" s="14" t="s">
        <v>175</v>
      </c>
      <c r="D35" s="14" t="s">
        <v>176</v>
      </c>
      <c r="E35" s="11" t="s">
        <v>57</v>
      </c>
      <c r="F35" s="15">
        <v>1810</v>
      </c>
      <c r="G35" s="11" t="s">
        <v>172</v>
      </c>
      <c r="H35" s="11">
        <v>445</v>
      </c>
      <c r="I35" s="15">
        <v>20590</v>
      </c>
      <c r="J35" s="11">
        <v>30</v>
      </c>
      <c r="K35" s="11">
        <v>59</v>
      </c>
      <c r="L35" s="16">
        <v>16318.54</v>
      </c>
      <c r="M35" s="16">
        <v>8318.5400000000009</v>
      </c>
      <c r="N35" s="16">
        <v>8000</v>
      </c>
      <c r="O35" s="16">
        <v>0</v>
      </c>
      <c r="P35" s="30">
        <f t="shared" si="0"/>
        <v>0</v>
      </c>
      <c r="Q35" s="16">
        <v>5000</v>
      </c>
    </row>
    <row r="36" spans="1:19" ht="84" x14ac:dyDescent="0.25">
      <c r="A36" s="11">
        <v>27</v>
      </c>
      <c r="B36" s="19" t="s">
        <v>58</v>
      </c>
      <c r="C36" s="14" t="s">
        <v>177</v>
      </c>
      <c r="D36" s="14" t="s">
        <v>178</v>
      </c>
      <c r="E36" s="11" t="s">
        <v>20</v>
      </c>
      <c r="F36" s="15">
        <v>1450</v>
      </c>
      <c r="G36" s="11" t="s">
        <v>172</v>
      </c>
      <c r="H36" s="11">
        <v>656</v>
      </c>
      <c r="I36" s="15">
        <v>43529</v>
      </c>
      <c r="J36" s="11">
        <v>30</v>
      </c>
      <c r="K36" s="11">
        <v>54</v>
      </c>
      <c r="L36" s="16">
        <v>19942.27</v>
      </c>
      <c r="M36" s="16">
        <v>10042.27</v>
      </c>
      <c r="N36" s="16">
        <v>9900</v>
      </c>
      <c r="O36" s="16">
        <v>0</v>
      </c>
      <c r="P36" s="30">
        <f t="shared" si="0"/>
        <v>0</v>
      </c>
      <c r="Q36" s="16">
        <v>6100</v>
      </c>
    </row>
    <row r="37" spans="1:19" ht="60" x14ac:dyDescent="0.25">
      <c r="A37" s="11">
        <v>28</v>
      </c>
      <c r="B37" s="13" t="s">
        <v>103</v>
      </c>
      <c r="C37" s="14" t="s">
        <v>179</v>
      </c>
      <c r="D37" s="14" t="s">
        <v>179</v>
      </c>
      <c r="E37" s="11" t="s">
        <v>20</v>
      </c>
      <c r="F37" s="15">
        <v>1650</v>
      </c>
      <c r="G37" s="11" t="s">
        <v>180</v>
      </c>
      <c r="H37" s="11">
        <v>143.88999999999999</v>
      </c>
      <c r="I37" s="15">
        <v>17760</v>
      </c>
      <c r="J37" s="20" t="s">
        <v>181</v>
      </c>
      <c r="K37" s="11">
        <v>88</v>
      </c>
      <c r="L37" s="16">
        <v>14929.2</v>
      </c>
      <c r="M37" s="16">
        <v>3732.3</v>
      </c>
      <c r="N37" s="16">
        <v>11196.9</v>
      </c>
      <c r="O37" s="16">
        <v>0</v>
      </c>
      <c r="P37" s="30">
        <f t="shared" si="0"/>
        <v>0</v>
      </c>
      <c r="Q37" s="16">
        <v>7000</v>
      </c>
      <c r="S37" s="2"/>
    </row>
    <row r="38" spans="1:19" ht="60" x14ac:dyDescent="0.25">
      <c r="A38" s="11">
        <v>29</v>
      </c>
      <c r="B38" s="13" t="s">
        <v>25</v>
      </c>
      <c r="C38" s="14" t="s">
        <v>182</v>
      </c>
      <c r="D38" s="14" t="s">
        <v>183</v>
      </c>
      <c r="E38" s="11" t="s">
        <v>20</v>
      </c>
      <c r="F38" s="15">
        <v>3704</v>
      </c>
      <c r="G38" s="11" t="s">
        <v>184</v>
      </c>
      <c r="H38" s="11" t="s">
        <v>26</v>
      </c>
      <c r="I38" s="15">
        <v>18500</v>
      </c>
      <c r="J38" s="11">
        <v>27</v>
      </c>
      <c r="K38" s="11">
        <v>81</v>
      </c>
      <c r="L38" s="16">
        <v>10027.09</v>
      </c>
      <c r="M38" s="16">
        <v>2506.77</v>
      </c>
      <c r="N38" s="16">
        <v>7520.32</v>
      </c>
      <c r="O38" s="16">
        <v>0</v>
      </c>
      <c r="P38" s="30">
        <f t="shared" si="0"/>
        <v>0</v>
      </c>
      <c r="Q38" s="16">
        <v>4700</v>
      </c>
    </row>
    <row r="39" spans="1:19" ht="72" x14ac:dyDescent="0.25">
      <c r="A39" s="11">
        <v>30</v>
      </c>
      <c r="B39" s="13" t="s">
        <v>27</v>
      </c>
      <c r="C39" s="14" t="s">
        <v>185</v>
      </c>
      <c r="D39" s="14" t="s">
        <v>185</v>
      </c>
      <c r="E39" s="11" t="s">
        <v>20</v>
      </c>
      <c r="F39" s="15">
        <v>6604</v>
      </c>
      <c r="G39" s="11" t="s">
        <v>184</v>
      </c>
      <c r="H39" s="20" t="s">
        <v>186</v>
      </c>
      <c r="I39" s="15">
        <v>9000</v>
      </c>
      <c r="J39" s="11">
        <v>26</v>
      </c>
      <c r="K39" s="11">
        <v>82</v>
      </c>
      <c r="L39" s="16">
        <v>8790.32</v>
      </c>
      <c r="M39" s="16">
        <v>2197.58</v>
      </c>
      <c r="N39" s="16">
        <v>6592.74</v>
      </c>
      <c r="O39" s="16">
        <v>0</v>
      </c>
      <c r="P39" s="30">
        <f t="shared" si="0"/>
        <v>0</v>
      </c>
      <c r="Q39" s="16">
        <v>4100</v>
      </c>
    </row>
    <row r="40" spans="1:19" ht="60" x14ac:dyDescent="0.25">
      <c r="A40" s="11">
        <v>31</v>
      </c>
      <c r="B40" s="13" t="s">
        <v>28</v>
      </c>
      <c r="C40" s="14" t="s">
        <v>187</v>
      </c>
      <c r="D40" s="14" t="s">
        <v>187</v>
      </c>
      <c r="E40" s="11" t="s">
        <v>20</v>
      </c>
      <c r="F40" s="15">
        <v>2860</v>
      </c>
      <c r="G40" s="11" t="s">
        <v>184</v>
      </c>
      <c r="H40" s="11" t="s">
        <v>29</v>
      </c>
      <c r="I40" s="15">
        <v>17700</v>
      </c>
      <c r="J40" s="11">
        <v>25</v>
      </c>
      <c r="K40" s="11">
        <v>82</v>
      </c>
      <c r="L40" s="16">
        <v>8295.92</v>
      </c>
      <c r="M40" s="16">
        <v>2073.98</v>
      </c>
      <c r="N40" s="16">
        <v>6221.94</v>
      </c>
      <c r="O40" s="16">
        <v>0</v>
      </c>
      <c r="P40" s="30">
        <f t="shared" si="0"/>
        <v>0</v>
      </c>
      <c r="Q40" s="16">
        <v>3900</v>
      </c>
      <c r="S40" s="2"/>
    </row>
    <row r="41" spans="1:19" ht="120" x14ac:dyDescent="0.25">
      <c r="A41" s="31">
        <v>32</v>
      </c>
      <c r="B41" s="17" t="s">
        <v>19</v>
      </c>
      <c r="C41" s="28" t="s">
        <v>188</v>
      </c>
      <c r="D41" s="28" t="s">
        <v>265</v>
      </c>
      <c r="E41" s="32" t="s">
        <v>20</v>
      </c>
      <c r="F41" s="32" t="s">
        <v>270</v>
      </c>
      <c r="G41" s="32" t="s">
        <v>189</v>
      </c>
      <c r="H41" s="32" t="s">
        <v>271</v>
      </c>
      <c r="I41" s="32" t="s">
        <v>272</v>
      </c>
      <c r="J41" s="31">
        <v>30</v>
      </c>
      <c r="K41" s="32">
        <v>59</v>
      </c>
      <c r="L41" s="16">
        <v>15657.96</v>
      </c>
      <c r="M41" s="16">
        <v>7837.96</v>
      </c>
      <c r="N41" s="16">
        <v>7820</v>
      </c>
      <c r="O41" s="31">
        <v>0</v>
      </c>
      <c r="P41" s="30">
        <f t="shared" si="0"/>
        <v>0</v>
      </c>
      <c r="Q41" s="16">
        <v>4900</v>
      </c>
      <c r="S41" s="2"/>
    </row>
    <row r="42" spans="1:19" ht="108" x14ac:dyDescent="0.25">
      <c r="A42" s="31">
        <v>33</v>
      </c>
      <c r="B42" s="17" t="s">
        <v>21</v>
      </c>
      <c r="C42" s="28" t="s">
        <v>190</v>
      </c>
      <c r="D42" s="28" t="s">
        <v>266</v>
      </c>
      <c r="E42" s="32" t="s">
        <v>20</v>
      </c>
      <c r="F42" s="32" t="s">
        <v>273</v>
      </c>
      <c r="G42" s="32" t="s">
        <v>189</v>
      </c>
      <c r="H42" s="32" t="s">
        <v>274</v>
      </c>
      <c r="I42" s="32" t="s">
        <v>275</v>
      </c>
      <c r="J42" s="32" t="s">
        <v>276</v>
      </c>
      <c r="K42" s="32">
        <v>62</v>
      </c>
      <c r="L42" s="16">
        <v>22772.55</v>
      </c>
      <c r="M42" s="16">
        <v>12772.55</v>
      </c>
      <c r="N42" s="16">
        <v>10000</v>
      </c>
      <c r="O42" s="31">
        <v>0</v>
      </c>
      <c r="P42" s="30">
        <f t="shared" ref="P42:P68" si="1">N42*$R$7</f>
        <v>0</v>
      </c>
      <c r="Q42" s="16">
        <v>6200</v>
      </c>
    </row>
    <row r="43" spans="1:19" ht="96" x14ac:dyDescent="0.25">
      <c r="A43" s="31">
        <v>34</v>
      </c>
      <c r="B43" s="17" t="s">
        <v>22</v>
      </c>
      <c r="C43" s="28" t="s">
        <v>191</v>
      </c>
      <c r="D43" s="28" t="s">
        <v>267</v>
      </c>
      <c r="E43" s="32" t="s">
        <v>192</v>
      </c>
      <c r="F43" s="32" t="s">
        <v>277</v>
      </c>
      <c r="G43" s="32" t="s">
        <v>189</v>
      </c>
      <c r="H43" s="32" t="s">
        <v>278</v>
      </c>
      <c r="I43" s="32" t="s">
        <v>279</v>
      </c>
      <c r="J43" s="32">
        <v>38</v>
      </c>
      <c r="K43" s="32">
        <v>65</v>
      </c>
      <c r="L43" s="16">
        <v>21149.78</v>
      </c>
      <c r="M43" s="16">
        <v>11149.78</v>
      </c>
      <c r="N43" s="16">
        <v>10000</v>
      </c>
      <c r="O43" s="31">
        <v>0</v>
      </c>
      <c r="P43" s="30">
        <f t="shared" si="1"/>
        <v>0</v>
      </c>
      <c r="Q43" s="16">
        <v>6200</v>
      </c>
      <c r="S43" s="2"/>
    </row>
    <row r="44" spans="1:19" ht="192" x14ac:dyDescent="0.25">
      <c r="A44" s="31">
        <v>35</v>
      </c>
      <c r="B44" s="17" t="s">
        <v>23</v>
      </c>
      <c r="C44" s="28" t="s">
        <v>193</v>
      </c>
      <c r="D44" s="28" t="s">
        <v>268</v>
      </c>
      <c r="E44" s="32" t="s">
        <v>20</v>
      </c>
      <c r="F44" s="32" t="s">
        <v>280</v>
      </c>
      <c r="G44" s="32" t="s">
        <v>189</v>
      </c>
      <c r="H44" s="32" t="s">
        <v>281</v>
      </c>
      <c r="I44" s="32" t="s">
        <v>282</v>
      </c>
      <c r="J44" s="32" t="s">
        <v>283</v>
      </c>
      <c r="K44" s="32">
        <v>66</v>
      </c>
      <c r="L44" s="16">
        <v>21882.48</v>
      </c>
      <c r="M44" s="16">
        <v>11882.48</v>
      </c>
      <c r="N44" s="16">
        <v>10000</v>
      </c>
      <c r="O44" s="31">
        <v>0</v>
      </c>
      <c r="P44" s="30">
        <f t="shared" si="1"/>
        <v>0</v>
      </c>
      <c r="Q44" s="16">
        <v>6200</v>
      </c>
    </row>
    <row r="45" spans="1:19" ht="132" x14ac:dyDescent="0.25">
      <c r="A45" s="11">
        <v>36</v>
      </c>
      <c r="B45" s="13" t="s">
        <v>34</v>
      </c>
      <c r="C45" s="22" t="s">
        <v>194</v>
      </c>
      <c r="D45" s="11" t="s">
        <v>195</v>
      </c>
      <c r="E45" s="11" t="s">
        <v>20</v>
      </c>
      <c r="F45" s="15">
        <v>3859</v>
      </c>
      <c r="G45" s="11" t="s">
        <v>196</v>
      </c>
      <c r="H45" s="21">
        <v>82.93</v>
      </c>
      <c r="I45" s="15">
        <v>6390</v>
      </c>
      <c r="J45" s="11">
        <v>20</v>
      </c>
      <c r="K45" s="11">
        <v>52</v>
      </c>
      <c r="L45" s="16">
        <v>8090.22</v>
      </c>
      <c r="M45" s="16">
        <v>3045.11</v>
      </c>
      <c r="N45" s="16">
        <v>4045.11</v>
      </c>
      <c r="O45" s="16">
        <v>1000</v>
      </c>
      <c r="P45" s="30">
        <f t="shared" si="1"/>
        <v>0</v>
      </c>
      <c r="Q45" s="16">
        <v>2500</v>
      </c>
    </row>
    <row r="46" spans="1:19" ht="108" x14ac:dyDescent="0.25">
      <c r="A46" s="11">
        <v>37</v>
      </c>
      <c r="B46" s="19" t="s">
        <v>94</v>
      </c>
      <c r="C46" s="14" t="s">
        <v>249</v>
      </c>
      <c r="D46" s="14" t="s">
        <v>251</v>
      </c>
      <c r="E46" s="11" t="s">
        <v>95</v>
      </c>
      <c r="F46" s="15" t="s">
        <v>252</v>
      </c>
      <c r="G46" s="11" t="s">
        <v>197</v>
      </c>
      <c r="H46" s="23" t="s">
        <v>253</v>
      </c>
      <c r="I46" s="15" t="s">
        <v>254</v>
      </c>
      <c r="J46" s="11">
        <v>30</v>
      </c>
      <c r="K46" s="12">
        <v>98.5</v>
      </c>
      <c r="L46" s="16">
        <v>20787.13</v>
      </c>
      <c r="M46" s="16">
        <v>5787.13</v>
      </c>
      <c r="N46" s="16">
        <v>15000</v>
      </c>
      <c r="O46" s="16">
        <v>0</v>
      </c>
      <c r="P46" s="30">
        <f t="shared" si="1"/>
        <v>0</v>
      </c>
      <c r="Q46" s="16">
        <v>9300</v>
      </c>
    </row>
    <row r="47" spans="1:19" ht="72" x14ac:dyDescent="0.25">
      <c r="A47" s="11">
        <v>38</v>
      </c>
      <c r="B47" s="19" t="s">
        <v>96</v>
      </c>
      <c r="C47" s="14" t="s">
        <v>97</v>
      </c>
      <c r="D47" s="14" t="s">
        <v>198</v>
      </c>
      <c r="E47" s="11" t="s">
        <v>20</v>
      </c>
      <c r="F47" s="15">
        <v>4309</v>
      </c>
      <c r="G47" s="11" t="s">
        <v>197</v>
      </c>
      <c r="H47" s="11" t="s">
        <v>98</v>
      </c>
      <c r="I47" s="15">
        <v>10100</v>
      </c>
      <c r="J47" s="11">
        <v>38</v>
      </c>
      <c r="K47" s="11">
        <v>100</v>
      </c>
      <c r="L47" s="16">
        <v>18012.12</v>
      </c>
      <c r="M47" s="16">
        <v>2012.12</v>
      </c>
      <c r="N47" s="16">
        <v>6000</v>
      </c>
      <c r="O47" s="16">
        <v>10000</v>
      </c>
      <c r="P47" s="30">
        <f t="shared" si="1"/>
        <v>0</v>
      </c>
      <c r="Q47" s="16">
        <v>3700</v>
      </c>
    </row>
    <row r="48" spans="1:19" ht="204" x14ac:dyDescent="0.25">
      <c r="A48" s="11">
        <v>39</v>
      </c>
      <c r="B48" s="19" t="s">
        <v>99</v>
      </c>
      <c r="C48" s="14" t="s">
        <v>199</v>
      </c>
      <c r="D48" s="14" t="s">
        <v>255</v>
      </c>
      <c r="E48" s="15" t="s">
        <v>256</v>
      </c>
      <c r="F48" s="15" t="s">
        <v>257</v>
      </c>
      <c r="G48" s="11" t="s">
        <v>197</v>
      </c>
      <c r="H48" s="15" t="s">
        <v>258</v>
      </c>
      <c r="I48" s="15" t="s">
        <v>259</v>
      </c>
      <c r="J48" s="11">
        <v>37</v>
      </c>
      <c r="K48" s="11">
        <v>94.8</v>
      </c>
      <c r="L48" s="16">
        <v>20015.3</v>
      </c>
      <c r="M48" s="16">
        <v>5015.3</v>
      </c>
      <c r="N48" s="16">
        <v>15000</v>
      </c>
      <c r="O48" s="16">
        <v>0</v>
      </c>
      <c r="P48" s="30">
        <f t="shared" si="1"/>
        <v>0</v>
      </c>
      <c r="Q48" s="16">
        <v>9300</v>
      </c>
    </row>
    <row r="49" spans="1:19" ht="156" x14ac:dyDescent="0.25">
      <c r="A49" s="11">
        <v>40</v>
      </c>
      <c r="B49" s="19" t="s">
        <v>100</v>
      </c>
      <c r="C49" s="14" t="s">
        <v>200</v>
      </c>
      <c r="D49" s="14" t="s">
        <v>260</v>
      </c>
      <c r="E49" s="11" t="s">
        <v>95</v>
      </c>
      <c r="F49" s="15" t="s">
        <v>261</v>
      </c>
      <c r="G49" s="11" t="s">
        <v>197</v>
      </c>
      <c r="H49" s="15" t="s">
        <v>262</v>
      </c>
      <c r="I49" s="15" t="s">
        <v>263</v>
      </c>
      <c r="J49" s="11">
        <v>30</v>
      </c>
      <c r="K49" s="11">
        <v>92.7</v>
      </c>
      <c r="L49" s="16">
        <v>20100.86</v>
      </c>
      <c r="M49" s="16">
        <v>5100.8599999999997</v>
      </c>
      <c r="N49" s="16">
        <v>15000</v>
      </c>
      <c r="O49" s="16">
        <v>0</v>
      </c>
      <c r="P49" s="30">
        <f t="shared" si="1"/>
        <v>0</v>
      </c>
      <c r="Q49" s="16">
        <v>9300</v>
      </c>
    </row>
    <row r="50" spans="1:19" ht="60" x14ac:dyDescent="0.25">
      <c r="A50" s="11">
        <v>41</v>
      </c>
      <c r="B50" s="19" t="s">
        <v>101</v>
      </c>
      <c r="C50" s="14" t="s">
        <v>102</v>
      </c>
      <c r="D50" s="14" t="s">
        <v>201</v>
      </c>
      <c r="E50" s="11" t="s">
        <v>20</v>
      </c>
      <c r="F50" s="15">
        <v>2800</v>
      </c>
      <c r="G50" s="11" t="s">
        <v>197</v>
      </c>
      <c r="H50" s="11" t="s">
        <v>240</v>
      </c>
      <c r="I50" s="15">
        <v>23700</v>
      </c>
      <c r="J50" s="11">
        <v>25</v>
      </c>
      <c r="K50" s="11">
        <v>100</v>
      </c>
      <c r="L50" s="16">
        <v>16217.97</v>
      </c>
      <c r="M50" s="16">
        <v>2057.9699999999998</v>
      </c>
      <c r="N50" s="16">
        <v>6160</v>
      </c>
      <c r="O50" s="16">
        <v>8000</v>
      </c>
      <c r="P50" s="30">
        <f t="shared" si="1"/>
        <v>0</v>
      </c>
      <c r="Q50" s="16">
        <v>3800</v>
      </c>
    </row>
    <row r="51" spans="1:19" ht="60" x14ac:dyDescent="0.25">
      <c r="A51" s="11">
        <v>42</v>
      </c>
      <c r="B51" s="13" t="s">
        <v>32</v>
      </c>
      <c r="C51" s="14" t="s">
        <v>202</v>
      </c>
      <c r="D51" s="14" t="s">
        <v>241</v>
      </c>
      <c r="E51" s="11" t="s">
        <v>20</v>
      </c>
      <c r="F51" s="24">
        <v>3222</v>
      </c>
      <c r="G51" s="11" t="s">
        <v>242</v>
      </c>
      <c r="H51" s="11" t="s">
        <v>33</v>
      </c>
      <c r="I51" s="24">
        <v>82000</v>
      </c>
      <c r="J51" s="11">
        <v>40</v>
      </c>
      <c r="K51" s="11">
        <v>86</v>
      </c>
      <c r="L51" s="16">
        <v>24230.47</v>
      </c>
      <c r="M51" s="16">
        <v>9230.4699999999993</v>
      </c>
      <c r="N51" s="16">
        <v>15000</v>
      </c>
      <c r="O51" s="16">
        <v>0</v>
      </c>
      <c r="P51" s="30">
        <f t="shared" si="1"/>
        <v>0</v>
      </c>
      <c r="Q51" s="16">
        <v>9300</v>
      </c>
      <c r="S51" s="2"/>
    </row>
    <row r="52" spans="1:19" ht="72" x14ac:dyDescent="0.25">
      <c r="A52" s="11">
        <v>43</v>
      </c>
      <c r="B52" s="19" t="s">
        <v>84</v>
      </c>
      <c r="C52" s="14" t="s">
        <v>203</v>
      </c>
      <c r="D52" s="14" t="s">
        <v>243</v>
      </c>
      <c r="E52" s="11" t="s">
        <v>20</v>
      </c>
      <c r="F52" s="15">
        <v>200</v>
      </c>
      <c r="G52" s="11" t="s">
        <v>204</v>
      </c>
      <c r="H52" s="11" t="s">
        <v>85</v>
      </c>
      <c r="I52" s="15">
        <v>1160</v>
      </c>
      <c r="J52" s="11">
        <v>34</v>
      </c>
      <c r="K52" s="11">
        <v>62</v>
      </c>
      <c r="L52" s="16">
        <v>4009.85</v>
      </c>
      <c r="M52" s="16">
        <v>2004.93</v>
      </c>
      <c r="N52" s="16">
        <v>2004.92</v>
      </c>
      <c r="O52" s="16">
        <v>0</v>
      </c>
      <c r="P52" s="30">
        <f t="shared" si="1"/>
        <v>0</v>
      </c>
      <c r="Q52" s="16">
        <v>1200</v>
      </c>
      <c r="S52" s="2"/>
    </row>
    <row r="53" spans="1:19" ht="164.25" customHeight="1" x14ac:dyDescent="0.25">
      <c r="A53" s="11">
        <v>44</v>
      </c>
      <c r="B53" s="19" t="s">
        <v>80</v>
      </c>
      <c r="C53" s="14" t="s">
        <v>205</v>
      </c>
      <c r="D53" s="14" t="s">
        <v>205</v>
      </c>
      <c r="E53" s="11" t="s">
        <v>20</v>
      </c>
      <c r="F53" s="15">
        <v>650</v>
      </c>
      <c r="G53" s="11" t="s">
        <v>204</v>
      </c>
      <c r="H53" s="11" t="s">
        <v>81</v>
      </c>
      <c r="I53" s="15">
        <v>9440</v>
      </c>
      <c r="J53" s="11">
        <v>34</v>
      </c>
      <c r="K53" s="11">
        <v>79</v>
      </c>
      <c r="L53" s="16">
        <v>14171.4</v>
      </c>
      <c r="M53" s="16">
        <v>3542.85</v>
      </c>
      <c r="N53" s="16">
        <v>10628.55</v>
      </c>
      <c r="O53" s="16">
        <v>0</v>
      </c>
      <c r="P53" s="30">
        <f t="shared" si="1"/>
        <v>0</v>
      </c>
      <c r="Q53" s="16">
        <v>6600</v>
      </c>
    </row>
    <row r="54" spans="1:19" ht="96" x14ac:dyDescent="0.25">
      <c r="A54" s="11">
        <v>45</v>
      </c>
      <c r="B54" s="19" t="s">
        <v>82</v>
      </c>
      <c r="C54" s="14" t="s">
        <v>206</v>
      </c>
      <c r="D54" s="14" t="s">
        <v>206</v>
      </c>
      <c r="E54" s="11" t="s">
        <v>20</v>
      </c>
      <c r="F54" s="15">
        <v>1300</v>
      </c>
      <c r="G54" s="11" t="s">
        <v>204</v>
      </c>
      <c r="H54" s="11" t="s">
        <v>207</v>
      </c>
      <c r="I54" s="15">
        <v>19760</v>
      </c>
      <c r="J54" s="11">
        <v>26</v>
      </c>
      <c r="K54" s="11">
        <v>67</v>
      </c>
      <c r="L54" s="16">
        <v>15453.66</v>
      </c>
      <c r="M54" s="16">
        <v>1545.37</v>
      </c>
      <c r="N54" s="16">
        <v>13908.29</v>
      </c>
      <c r="O54" s="16">
        <v>0</v>
      </c>
      <c r="P54" s="30">
        <f t="shared" si="1"/>
        <v>0</v>
      </c>
      <c r="Q54" s="16">
        <v>8600</v>
      </c>
    </row>
    <row r="55" spans="1:19" ht="96" x14ac:dyDescent="0.25">
      <c r="A55" s="11">
        <v>46</v>
      </c>
      <c r="B55" s="19" t="s">
        <v>83</v>
      </c>
      <c r="C55" s="14" t="s">
        <v>208</v>
      </c>
      <c r="D55" s="14" t="s">
        <v>208</v>
      </c>
      <c r="E55" s="11" t="s">
        <v>20</v>
      </c>
      <c r="F55" s="15">
        <v>850</v>
      </c>
      <c r="G55" s="11" t="s">
        <v>204</v>
      </c>
      <c r="H55" s="11" t="s">
        <v>209</v>
      </c>
      <c r="I55" s="15">
        <v>11580</v>
      </c>
      <c r="J55" s="11">
        <v>30</v>
      </c>
      <c r="K55" s="11">
        <v>65</v>
      </c>
      <c r="L55" s="16">
        <v>13241.03</v>
      </c>
      <c r="M55" s="16">
        <v>1324.11</v>
      </c>
      <c r="N55" s="16">
        <v>11916.92</v>
      </c>
      <c r="O55" s="16">
        <v>0</v>
      </c>
      <c r="P55" s="30">
        <f t="shared" si="1"/>
        <v>0</v>
      </c>
      <c r="Q55" s="16">
        <v>7400</v>
      </c>
    </row>
    <row r="56" spans="1:19" ht="96" x14ac:dyDescent="0.25">
      <c r="A56" s="11">
        <v>47</v>
      </c>
      <c r="B56" s="19" t="s">
        <v>210</v>
      </c>
      <c r="C56" s="14" t="s">
        <v>211</v>
      </c>
      <c r="D56" s="14" t="s">
        <v>211</v>
      </c>
      <c r="E56" s="11" t="s">
        <v>20</v>
      </c>
      <c r="F56" s="15">
        <v>450</v>
      </c>
      <c r="G56" s="11" t="s">
        <v>204</v>
      </c>
      <c r="H56" s="11">
        <v>13</v>
      </c>
      <c r="I56" s="15">
        <v>1100</v>
      </c>
      <c r="J56" s="11">
        <v>32</v>
      </c>
      <c r="K56" s="11">
        <v>100</v>
      </c>
      <c r="L56" s="16">
        <v>8777.2900000000009</v>
      </c>
      <c r="M56" s="16">
        <v>2194.33</v>
      </c>
      <c r="N56" s="16">
        <v>6582.96</v>
      </c>
      <c r="O56" s="16">
        <v>0</v>
      </c>
      <c r="P56" s="30">
        <f t="shared" si="1"/>
        <v>0</v>
      </c>
      <c r="Q56" s="16">
        <v>4100</v>
      </c>
      <c r="S56" s="2"/>
    </row>
    <row r="57" spans="1:19" ht="156" x14ac:dyDescent="0.25">
      <c r="A57" s="11">
        <v>48</v>
      </c>
      <c r="B57" s="13" t="s">
        <v>52</v>
      </c>
      <c r="C57" s="14" t="s">
        <v>212</v>
      </c>
      <c r="D57" s="25" t="s">
        <v>213</v>
      </c>
      <c r="E57" s="11" t="s">
        <v>20</v>
      </c>
      <c r="F57" s="15">
        <v>4672</v>
      </c>
      <c r="G57" s="11" t="s">
        <v>214</v>
      </c>
      <c r="H57" s="11" t="s">
        <v>53</v>
      </c>
      <c r="I57" s="15">
        <v>52900</v>
      </c>
      <c r="J57" s="11">
        <v>30</v>
      </c>
      <c r="K57" s="11">
        <v>76.900000000000006</v>
      </c>
      <c r="L57" s="16">
        <v>21851.99</v>
      </c>
      <c r="M57" s="16">
        <v>3851.99</v>
      </c>
      <c r="N57" s="16">
        <v>15000</v>
      </c>
      <c r="O57" s="16">
        <v>3000</v>
      </c>
      <c r="P57" s="30">
        <f t="shared" si="1"/>
        <v>0</v>
      </c>
      <c r="Q57" s="16">
        <v>9300</v>
      </c>
    </row>
    <row r="58" spans="1:19" ht="84" x14ac:dyDescent="0.25">
      <c r="A58" s="11">
        <v>49</v>
      </c>
      <c r="B58" s="19" t="s">
        <v>49</v>
      </c>
      <c r="C58" s="14" t="s">
        <v>215</v>
      </c>
      <c r="D58" s="14" t="s">
        <v>215</v>
      </c>
      <c r="E58" s="11" t="s">
        <v>20</v>
      </c>
      <c r="F58" s="15">
        <v>3500</v>
      </c>
      <c r="G58" s="11" t="s">
        <v>221</v>
      </c>
      <c r="H58" s="21">
        <v>127.6</v>
      </c>
      <c r="I58" s="15">
        <v>6670</v>
      </c>
      <c r="J58" s="11">
        <v>45</v>
      </c>
      <c r="K58" s="11">
        <v>98</v>
      </c>
      <c r="L58" s="16">
        <v>20424.79</v>
      </c>
      <c r="M58" s="16">
        <v>5424.79</v>
      </c>
      <c r="N58" s="16">
        <v>15000</v>
      </c>
      <c r="O58" s="16">
        <v>0</v>
      </c>
      <c r="P58" s="30">
        <f t="shared" si="1"/>
        <v>0</v>
      </c>
      <c r="Q58" s="16">
        <v>9300</v>
      </c>
    </row>
    <row r="59" spans="1:19" ht="60" x14ac:dyDescent="0.25">
      <c r="A59" s="11">
        <v>50</v>
      </c>
      <c r="B59" s="19" t="s">
        <v>50</v>
      </c>
      <c r="C59" s="14" t="s">
        <v>216</v>
      </c>
      <c r="D59" s="14" t="s">
        <v>216</v>
      </c>
      <c r="E59" s="11" t="s">
        <v>20</v>
      </c>
      <c r="F59" s="15">
        <v>3320</v>
      </c>
      <c r="G59" s="11" t="s">
        <v>221</v>
      </c>
      <c r="H59" s="11">
        <v>270.35000000000002</v>
      </c>
      <c r="I59" s="15">
        <v>16770</v>
      </c>
      <c r="J59" s="11">
        <v>42</v>
      </c>
      <c r="K59" s="11">
        <v>94</v>
      </c>
      <c r="L59" s="16">
        <v>18484.75</v>
      </c>
      <c r="M59" s="16">
        <v>4624.75</v>
      </c>
      <c r="N59" s="16">
        <v>13860</v>
      </c>
      <c r="O59" s="16">
        <v>0</v>
      </c>
      <c r="P59" s="30">
        <f t="shared" si="1"/>
        <v>0</v>
      </c>
      <c r="Q59" s="16">
        <v>8600</v>
      </c>
    </row>
    <row r="60" spans="1:19" ht="96" x14ac:dyDescent="0.25">
      <c r="A60" s="11">
        <v>51</v>
      </c>
      <c r="B60" s="13" t="s">
        <v>51</v>
      </c>
      <c r="C60" s="14" t="s">
        <v>217</v>
      </c>
      <c r="D60" s="14" t="s">
        <v>217</v>
      </c>
      <c r="E60" s="11" t="s">
        <v>20</v>
      </c>
      <c r="F60" s="15">
        <v>4010</v>
      </c>
      <c r="G60" s="11" t="s">
        <v>221</v>
      </c>
      <c r="H60" s="11">
        <v>299.66000000000003</v>
      </c>
      <c r="I60" s="15">
        <v>15230</v>
      </c>
      <c r="J60" s="11">
        <v>40</v>
      </c>
      <c r="K60" s="11">
        <v>93</v>
      </c>
      <c r="L60" s="16">
        <v>20093.82</v>
      </c>
      <c r="M60" s="16">
        <v>5093.82</v>
      </c>
      <c r="N60" s="16">
        <v>15000</v>
      </c>
      <c r="O60" s="16">
        <v>0</v>
      </c>
      <c r="P60" s="30">
        <f t="shared" si="1"/>
        <v>0</v>
      </c>
      <c r="Q60" s="16">
        <v>9300</v>
      </c>
    </row>
    <row r="61" spans="1:19" ht="78" customHeight="1" x14ac:dyDescent="0.25">
      <c r="A61" s="11">
        <v>52</v>
      </c>
      <c r="B61" s="19" t="s">
        <v>59</v>
      </c>
      <c r="C61" s="14" t="s">
        <v>218</v>
      </c>
      <c r="D61" s="14" t="s">
        <v>219</v>
      </c>
      <c r="E61" s="11" t="s">
        <v>20</v>
      </c>
      <c r="F61" s="15">
        <v>1150</v>
      </c>
      <c r="G61" s="11" t="s">
        <v>220</v>
      </c>
      <c r="H61" s="11">
        <v>102</v>
      </c>
      <c r="I61" s="15">
        <v>3500</v>
      </c>
      <c r="J61" s="11">
        <v>40</v>
      </c>
      <c r="K61" s="11">
        <v>99</v>
      </c>
      <c r="L61" s="16">
        <v>3538.29</v>
      </c>
      <c r="M61" s="16">
        <v>885.29</v>
      </c>
      <c r="N61" s="16">
        <v>2653</v>
      </c>
      <c r="O61" s="16">
        <v>0</v>
      </c>
      <c r="P61" s="30">
        <f t="shared" si="1"/>
        <v>0</v>
      </c>
      <c r="Q61" s="16">
        <v>1700</v>
      </c>
    </row>
    <row r="62" spans="1:19" ht="48" x14ac:dyDescent="0.25">
      <c r="A62" s="11">
        <v>53</v>
      </c>
      <c r="B62" s="19" t="s">
        <v>60</v>
      </c>
      <c r="C62" s="14" t="s">
        <v>222</v>
      </c>
      <c r="D62" s="14" t="s">
        <v>67</v>
      </c>
      <c r="E62" s="11" t="s">
        <v>20</v>
      </c>
      <c r="F62" s="15">
        <v>4780</v>
      </c>
      <c r="G62" s="11" t="s">
        <v>223</v>
      </c>
      <c r="H62" s="15">
        <v>1654</v>
      </c>
      <c r="I62" s="15">
        <v>30700</v>
      </c>
      <c r="J62" s="11">
        <v>40</v>
      </c>
      <c r="K62" s="11">
        <v>97.9</v>
      </c>
      <c r="L62" s="16">
        <v>26557.62</v>
      </c>
      <c r="M62" s="16">
        <v>11557.62</v>
      </c>
      <c r="N62" s="16">
        <v>15000</v>
      </c>
      <c r="O62" s="16">
        <v>0</v>
      </c>
      <c r="P62" s="30">
        <f t="shared" si="1"/>
        <v>0</v>
      </c>
      <c r="Q62" s="16">
        <v>9300</v>
      </c>
      <c r="S62" s="2"/>
    </row>
    <row r="63" spans="1:19" ht="84" x14ac:dyDescent="0.25">
      <c r="A63" s="11">
        <v>54</v>
      </c>
      <c r="B63" s="19" t="s">
        <v>61</v>
      </c>
      <c r="C63" s="14" t="s">
        <v>224</v>
      </c>
      <c r="D63" s="14" t="s">
        <v>225</v>
      </c>
      <c r="E63" s="11" t="s">
        <v>20</v>
      </c>
      <c r="F63" s="15">
        <v>500</v>
      </c>
      <c r="G63" s="11" t="s">
        <v>226</v>
      </c>
      <c r="H63" s="11">
        <v>735</v>
      </c>
      <c r="I63" s="15">
        <v>18700</v>
      </c>
      <c r="J63" s="11">
        <v>35</v>
      </c>
      <c r="K63" s="11">
        <v>82.4</v>
      </c>
      <c r="L63" s="16">
        <v>5676</v>
      </c>
      <c r="M63" s="16">
        <v>1419</v>
      </c>
      <c r="N63" s="16">
        <v>4257</v>
      </c>
      <c r="O63" s="16">
        <v>0</v>
      </c>
      <c r="P63" s="30">
        <f t="shared" si="1"/>
        <v>0</v>
      </c>
      <c r="Q63" s="16">
        <v>2600</v>
      </c>
      <c r="S63" s="3"/>
    </row>
    <row r="64" spans="1:19" ht="48" x14ac:dyDescent="0.25">
      <c r="A64" s="11">
        <v>55</v>
      </c>
      <c r="B64" s="19" t="s">
        <v>62</v>
      </c>
      <c r="C64" s="14" t="s">
        <v>227</v>
      </c>
      <c r="D64" s="14" t="s">
        <v>228</v>
      </c>
      <c r="E64" s="11" t="s">
        <v>20</v>
      </c>
      <c r="F64" s="15">
        <v>1600</v>
      </c>
      <c r="G64" s="11" t="s">
        <v>229</v>
      </c>
      <c r="H64" s="11">
        <v>270</v>
      </c>
      <c r="I64" s="15">
        <v>4200</v>
      </c>
      <c r="J64" s="11">
        <v>35</v>
      </c>
      <c r="K64" s="11">
        <v>92.4</v>
      </c>
      <c r="L64" s="16">
        <v>10974.18</v>
      </c>
      <c r="M64" s="16">
        <v>2744.18</v>
      </c>
      <c r="N64" s="16">
        <v>8230</v>
      </c>
      <c r="O64" s="16">
        <v>0</v>
      </c>
      <c r="P64" s="30">
        <f t="shared" si="1"/>
        <v>0</v>
      </c>
      <c r="Q64" s="16">
        <v>5100</v>
      </c>
    </row>
    <row r="65" spans="1:23" ht="84" x14ac:dyDescent="0.25">
      <c r="A65" s="11">
        <v>56</v>
      </c>
      <c r="B65" s="19" t="s">
        <v>63</v>
      </c>
      <c r="C65" s="14" t="s">
        <v>230</v>
      </c>
      <c r="D65" s="14" t="s">
        <v>231</v>
      </c>
      <c r="E65" s="11" t="s">
        <v>20</v>
      </c>
      <c r="F65" s="15">
        <v>1740</v>
      </c>
      <c r="G65" s="11" t="s">
        <v>232</v>
      </c>
      <c r="H65" s="11">
        <v>417</v>
      </c>
      <c r="I65" s="15">
        <v>9900</v>
      </c>
      <c r="J65" s="11">
        <v>50</v>
      </c>
      <c r="K65" s="11">
        <v>86</v>
      </c>
      <c r="L65" s="16">
        <v>4582</v>
      </c>
      <c r="M65" s="16">
        <v>1146</v>
      </c>
      <c r="N65" s="16">
        <v>3436</v>
      </c>
      <c r="O65" s="16">
        <v>0</v>
      </c>
      <c r="P65" s="30">
        <f t="shared" si="1"/>
        <v>0</v>
      </c>
      <c r="Q65" s="16">
        <v>2100</v>
      </c>
    </row>
    <row r="66" spans="1:23" ht="84" x14ac:dyDescent="0.25">
      <c r="A66" s="11">
        <v>57</v>
      </c>
      <c r="B66" s="19" t="s">
        <v>64</v>
      </c>
      <c r="C66" s="14" t="s">
        <v>233</v>
      </c>
      <c r="D66" s="14" t="s">
        <v>234</v>
      </c>
      <c r="E66" s="11" t="s">
        <v>20</v>
      </c>
      <c r="F66" s="15">
        <v>350</v>
      </c>
      <c r="G66" s="11" t="s">
        <v>226</v>
      </c>
      <c r="H66" s="11">
        <v>195</v>
      </c>
      <c r="I66" s="15">
        <v>8900</v>
      </c>
      <c r="J66" s="11">
        <v>40</v>
      </c>
      <c r="K66" s="11">
        <v>95.2</v>
      </c>
      <c r="L66" s="16">
        <v>3748.5</v>
      </c>
      <c r="M66" s="16">
        <v>937.5</v>
      </c>
      <c r="N66" s="16">
        <v>2811</v>
      </c>
      <c r="O66" s="16">
        <v>0</v>
      </c>
      <c r="P66" s="30">
        <f t="shared" si="1"/>
        <v>0</v>
      </c>
      <c r="Q66" s="16">
        <v>1700</v>
      </c>
    </row>
    <row r="67" spans="1:23" ht="84" x14ac:dyDescent="0.25">
      <c r="A67" s="11">
        <v>58</v>
      </c>
      <c r="B67" s="19" t="s">
        <v>65</v>
      </c>
      <c r="C67" s="14" t="s">
        <v>235</v>
      </c>
      <c r="D67" s="14" t="s">
        <v>236</v>
      </c>
      <c r="E67" s="11" t="s">
        <v>20</v>
      </c>
      <c r="F67" s="15">
        <v>2000</v>
      </c>
      <c r="G67" s="11" t="s">
        <v>220</v>
      </c>
      <c r="H67" s="11">
        <v>882</v>
      </c>
      <c r="I67" s="15">
        <v>25500</v>
      </c>
      <c r="J67" s="11">
        <v>46</v>
      </c>
      <c r="K67" s="11">
        <v>94</v>
      </c>
      <c r="L67" s="16">
        <v>3993.3</v>
      </c>
      <c r="M67" s="16">
        <v>999.3</v>
      </c>
      <c r="N67" s="16">
        <v>2994</v>
      </c>
      <c r="O67" s="16">
        <v>0</v>
      </c>
      <c r="P67" s="30">
        <f t="shared" si="1"/>
        <v>0</v>
      </c>
      <c r="Q67" s="16">
        <v>1900</v>
      </c>
    </row>
    <row r="68" spans="1:23" ht="60.75" thickBot="1" x14ac:dyDescent="0.3">
      <c r="A68" s="11">
        <v>59</v>
      </c>
      <c r="B68" s="19" t="s">
        <v>66</v>
      </c>
      <c r="C68" s="14" t="s">
        <v>237</v>
      </c>
      <c r="D68" s="14" t="s">
        <v>238</v>
      </c>
      <c r="E68" s="11" t="s">
        <v>20</v>
      </c>
      <c r="F68" s="15">
        <v>1250</v>
      </c>
      <c r="G68" s="11" t="s">
        <v>232</v>
      </c>
      <c r="H68" s="11">
        <v>107</v>
      </c>
      <c r="I68" s="15">
        <v>4500</v>
      </c>
      <c r="J68" s="11">
        <v>50</v>
      </c>
      <c r="K68" s="11">
        <v>88.3</v>
      </c>
      <c r="L68" s="26">
        <v>4741.1499999999996</v>
      </c>
      <c r="M68" s="26">
        <v>1186.1500000000001</v>
      </c>
      <c r="N68" s="26">
        <v>3555</v>
      </c>
      <c r="O68" s="26">
        <v>0</v>
      </c>
      <c r="P68" s="30">
        <f t="shared" si="1"/>
        <v>0</v>
      </c>
      <c r="Q68" s="26">
        <v>2200</v>
      </c>
      <c r="S68" s="2"/>
    </row>
    <row r="69" spans="1:23" ht="15.75" thickBo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5" t="s">
        <v>247</v>
      </c>
      <c r="L69" s="33">
        <f t="shared" ref="L69:M69" si="2">SUM(L10:L68)</f>
        <v>931891.17000000027</v>
      </c>
      <c r="M69" s="34">
        <f t="shared" si="2"/>
        <v>312421.45999999985</v>
      </c>
      <c r="N69" s="34">
        <f>SUM(N10:N68)</f>
        <v>596469.71</v>
      </c>
      <c r="O69" s="34">
        <f>SUM(O10:O68)</f>
        <v>23000</v>
      </c>
      <c r="P69" s="35">
        <f t="shared" ref="P69" si="3">SUM(P10:P68)</f>
        <v>0</v>
      </c>
      <c r="Q69" s="36">
        <f t="shared" ref="Q69" si="4">SUM(Q10:Q68)</f>
        <v>370000</v>
      </c>
      <c r="S69" s="2"/>
    </row>
    <row r="71" spans="1:23" ht="63.75" customHeight="1" x14ac:dyDescent="0.25">
      <c r="Q71" s="4"/>
      <c r="R71" s="2"/>
      <c r="W71" s="2"/>
    </row>
    <row r="73" spans="1:23" x14ac:dyDescent="0.25">
      <c r="U73" s="1">
        <f>L53*0.9</f>
        <v>12754.26</v>
      </c>
      <c r="W73">
        <f>L53-M53-N53-O53</f>
        <v>0</v>
      </c>
    </row>
    <row r="75" spans="1:23" x14ac:dyDescent="0.25">
      <c r="U75">
        <f>L54*0.9</f>
        <v>13908.294</v>
      </c>
      <c r="W75" s="2">
        <f>L54-M54-N54-O54</f>
        <v>0</v>
      </c>
    </row>
    <row r="77" spans="1:23" x14ac:dyDescent="0.25">
      <c r="U77">
        <f>L55*0.9</f>
        <v>11916.927000000001</v>
      </c>
      <c r="W77" s="2">
        <f>L55-M55-N55-O55</f>
        <v>0</v>
      </c>
    </row>
  </sheetData>
  <mergeCells count="16">
    <mergeCell ref="A4:Q5"/>
    <mergeCell ref="A6:A8"/>
    <mergeCell ref="C6:C8"/>
    <mergeCell ref="D6:D8"/>
    <mergeCell ref="E6:F6"/>
    <mergeCell ref="H6:K6"/>
    <mergeCell ref="L6:O6"/>
    <mergeCell ref="E7:E8"/>
    <mergeCell ref="F7:F8"/>
    <mergeCell ref="G7:G8"/>
    <mergeCell ref="L7:L8"/>
    <mergeCell ref="M7:M8"/>
    <mergeCell ref="N7:N8"/>
    <mergeCell ref="O7:O8"/>
    <mergeCell ref="B6:B8"/>
    <mergeCell ref="Q7:Q8"/>
  </mergeCells>
  <pageMargins left="0.23622047244094491" right="0.23622047244094491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wariant 1</vt:lpstr>
      <vt:lpstr>'wariant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ajacek</dc:creator>
  <cp:lastModifiedBy>Olbrycht Katarzyna</cp:lastModifiedBy>
  <cp:lastPrinted>2017-06-26T05:31:20Z</cp:lastPrinted>
  <dcterms:created xsi:type="dcterms:W3CDTF">2016-04-29T05:36:16Z</dcterms:created>
  <dcterms:modified xsi:type="dcterms:W3CDTF">2017-07-11T13:07:39Z</dcterms:modified>
</cp:coreProperties>
</file>